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420" windowWidth="20490" windowHeight="7335"/>
  </bookViews>
  <sheets>
    <sheet name="NVO A" sheetId="8" r:id="rId1"/>
    <sheet name="NVO B" sheetId="3" r:id="rId2"/>
    <sheet name="NPO i JU A" sheetId="4" r:id="rId3"/>
    <sheet name="NPO i JU B" sheetId="5" r:id="rId4"/>
    <sheet name="MEDIJI A" sheetId="6" r:id="rId5"/>
    <sheet name="MEDIJI B" sheetId="7" r:id="rId6"/>
  </sheets>
  <calcPr calcId="145621"/>
</workbook>
</file>

<file path=xl/calcChain.xml><?xml version="1.0" encoding="utf-8"?>
<calcChain xmlns="http://schemas.openxmlformats.org/spreadsheetml/2006/main">
  <c r="I16" i="8" l="1"/>
  <c r="I14" i="8"/>
  <c r="H125" i="8" l="1"/>
  <c r="F27" i="6" l="1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I7" i="8" l="1"/>
  <c r="I8" i="8"/>
  <c r="I9" i="8"/>
  <c r="I10" i="8"/>
  <c r="I11" i="8"/>
  <c r="I12" i="8"/>
  <c r="I13" i="8"/>
  <c r="I15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63" i="7" l="1"/>
  <c r="F63" i="7"/>
  <c r="I62" i="7"/>
  <c r="F62" i="7"/>
  <c r="I61" i="7"/>
  <c r="F61" i="7"/>
  <c r="I60" i="7"/>
  <c r="F60" i="7"/>
  <c r="I59" i="7"/>
  <c r="F59" i="7"/>
  <c r="I58" i="7"/>
  <c r="F58" i="7"/>
  <c r="I57" i="7"/>
  <c r="F57" i="7"/>
  <c r="I56" i="7"/>
  <c r="F56" i="7"/>
  <c r="I55" i="7"/>
  <c r="F55" i="7"/>
  <c r="I54" i="7"/>
  <c r="F54" i="7"/>
  <c r="I53" i="7"/>
  <c r="F53" i="7"/>
  <c r="I52" i="7"/>
  <c r="F52" i="7"/>
  <c r="I51" i="7"/>
  <c r="F51" i="7"/>
  <c r="I50" i="7"/>
  <c r="F50" i="7"/>
  <c r="I49" i="7"/>
  <c r="F49" i="7"/>
  <c r="I48" i="7"/>
  <c r="F48" i="7"/>
  <c r="I47" i="7"/>
  <c r="F47" i="7"/>
  <c r="I46" i="7"/>
  <c r="F46" i="7"/>
  <c r="I45" i="7"/>
  <c r="F45" i="7"/>
  <c r="I44" i="7"/>
  <c r="F44" i="7"/>
  <c r="I43" i="7"/>
  <c r="F43" i="7"/>
  <c r="I42" i="7"/>
  <c r="F42" i="7"/>
  <c r="I41" i="7"/>
  <c r="F41" i="7"/>
  <c r="I40" i="7"/>
  <c r="F40" i="7"/>
  <c r="I39" i="7"/>
  <c r="F39" i="7"/>
  <c r="I38" i="7"/>
  <c r="F38" i="7"/>
  <c r="I37" i="7"/>
  <c r="F37" i="7"/>
  <c r="I36" i="7"/>
  <c r="F36" i="7"/>
  <c r="I35" i="7"/>
  <c r="F35" i="7"/>
  <c r="I34" i="7"/>
  <c r="F34" i="7"/>
  <c r="I33" i="7"/>
  <c r="F33" i="7"/>
  <c r="I32" i="7"/>
  <c r="F32" i="7"/>
  <c r="I31" i="7"/>
  <c r="F31" i="7"/>
  <c r="I30" i="7"/>
  <c r="F30" i="7"/>
  <c r="I29" i="7"/>
  <c r="F29" i="7"/>
  <c r="I28" i="7"/>
  <c r="F28" i="7"/>
  <c r="I27" i="7"/>
  <c r="F27" i="7"/>
  <c r="I26" i="7"/>
  <c r="F26" i="7"/>
  <c r="I25" i="7"/>
  <c r="F25" i="7"/>
  <c r="I24" i="7"/>
  <c r="F24" i="7"/>
  <c r="I23" i="7"/>
  <c r="F23" i="7"/>
  <c r="I22" i="7"/>
  <c r="F22" i="7"/>
  <c r="I21" i="7"/>
  <c r="F21" i="7"/>
  <c r="I20" i="7"/>
  <c r="F20" i="7"/>
  <c r="I19" i="7"/>
  <c r="F19" i="7"/>
  <c r="I18" i="7"/>
  <c r="F18" i="7"/>
  <c r="I17" i="7"/>
  <c r="F17" i="7"/>
  <c r="I16" i="7"/>
  <c r="F16" i="7"/>
  <c r="I15" i="7"/>
  <c r="F15" i="7"/>
  <c r="I14" i="7"/>
  <c r="F14" i="7"/>
  <c r="I13" i="7"/>
  <c r="F13" i="7"/>
  <c r="I12" i="7"/>
  <c r="F12" i="7"/>
  <c r="I11" i="7"/>
  <c r="F11" i="7"/>
  <c r="I10" i="7"/>
  <c r="F10" i="7"/>
  <c r="I9" i="7"/>
  <c r="F9" i="7"/>
  <c r="I8" i="7"/>
  <c r="F8" i="7"/>
  <c r="I7" i="7"/>
  <c r="F7" i="7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63" i="5"/>
  <c r="F63" i="5"/>
  <c r="I62" i="5"/>
  <c r="F62" i="5"/>
  <c r="I61" i="5"/>
  <c r="F61" i="5"/>
  <c r="I60" i="5"/>
  <c r="F60" i="5"/>
  <c r="I59" i="5"/>
  <c r="F59" i="5"/>
  <c r="I58" i="5"/>
  <c r="F58" i="5"/>
</calcChain>
</file>

<file path=xl/sharedStrings.xml><?xml version="1.0" encoding="utf-8"?>
<sst xmlns="http://schemas.openxmlformats.org/spreadsheetml/2006/main" count="439" uniqueCount="258">
  <si>
    <t>Ukupno opredijeljeno:</t>
  </si>
  <si>
    <t>Naziv organizacije</t>
  </si>
  <si>
    <t>Naziv plana ili programa</t>
  </si>
  <si>
    <t>Prosječan broj bodova</t>
  </si>
  <si>
    <t>Traženi iznos sredstava (€)</t>
  </si>
  <si>
    <t>Odobreni iznos sredstava (€)</t>
  </si>
  <si>
    <t xml:space="preserve">Procenat odobrenih sredstava </t>
  </si>
  <si>
    <t>Planovi i programi, NVO, kategorija A</t>
  </si>
  <si>
    <t>Planovi i programi, NVO, kategorija B</t>
  </si>
  <si>
    <t>Planovi i programi, neprofitne organizacije i javne ustanove, kategorija A</t>
  </si>
  <si>
    <t>Planovi i programi, neprofitne organizacije i javne ustanove, kategorija B</t>
  </si>
  <si>
    <t>Planovi i programi, mediji, kategorija A</t>
  </si>
  <si>
    <t>Planovi i programi, mediji, kategorija B</t>
  </si>
  <si>
    <t>Oblast II Zadovoljavanje potreba lica sa invaliditetom</t>
  </si>
  <si>
    <t>Članovi Potkomisije: Mirjana Đurić, Igor Vučinoć, Slobodan Vuković</t>
  </si>
  <si>
    <t>Broj bodova - Mirjana Đurić</t>
  </si>
  <si>
    <t>Broj bodova -Mirjana Đurić</t>
  </si>
  <si>
    <t>Broj bodovaMirjana Đurić</t>
  </si>
  <si>
    <t>Broj bodova -Igor Vučinoć</t>
  </si>
  <si>
    <t>Broj bodova - Igor Vučinoć</t>
  </si>
  <si>
    <t>Broj bodova - Slobodan Vuković</t>
  </si>
  <si>
    <t>Broj bodova -  Slobodan Vuković</t>
  </si>
  <si>
    <t>Udruženje paraplegičara Bijelo Polje i Mojkovac</t>
  </si>
  <si>
    <t>Udruženje paraplegičara Nikšić</t>
  </si>
  <si>
    <t>Column1</t>
  </si>
  <si>
    <t>Column2</t>
  </si>
  <si>
    <t>Column3</t>
  </si>
  <si>
    <t>Column4</t>
  </si>
  <si>
    <t>o</t>
  </si>
  <si>
    <t>Kolo srpskih sestara</t>
  </si>
  <si>
    <t>Podrška djeci sa invaliditetom iz Herceg Novog u pripremi za školovanje i u prvim razredima osnovne škole</t>
  </si>
  <si>
    <t>Adriatic-A</t>
  </si>
  <si>
    <t>Medijska podrška osobama sa invaliditetom-učešće lica sa invaliditetom u medijima</t>
  </si>
  <si>
    <t>Gluvonijeme osobe</t>
  </si>
  <si>
    <t>Ja gleda, ti pričaj!</t>
  </si>
  <si>
    <t>Crnogorsko udruzenje za Integrativnu art psihoterapiju</t>
  </si>
  <si>
    <t>Snaga volje i ljubavi-podrska roditeljima i djeci sa smetnjama i teskocama u razvoju</t>
  </si>
  <si>
    <t>Bilijar klub Biljarda Cetinje</t>
  </si>
  <si>
    <t>Uključivanje osoba sa invaliditetom u bilijar sport</t>
  </si>
  <si>
    <t>My Way - Moj put</t>
  </si>
  <si>
    <t>Smanjimo nejednakost!</t>
  </si>
  <si>
    <t>Staze</t>
  </si>
  <si>
    <t>Individualna Tranzicija u Socijalnoj inkluziji ITISI</t>
  </si>
  <si>
    <t>Nacionalna asocijacija roditelja, djece i omladine sa smetnjama u razvoju Crne Gore</t>
  </si>
  <si>
    <t>Otvaranje i rad kancelarije NARDOSA.CG</t>
  </si>
  <si>
    <t>Bjelopoljski resursni centar</t>
  </si>
  <si>
    <t>Promocija evropskih standarda u oblasti invalidnosti Evropa bez prepreka</t>
  </si>
  <si>
    <t>Udruženje roditelja, djece i omladine sa smetnjama u razvoju Pružite nam šansu</t>
  </si>
  <si>
    <t>Harmonija inkluzije na moru</t>
  </si>
  <si>
    <t>Udruženje roditelja djece i omladine sa smetnjama u razvoju Pružite nam šansu</t>
  </si>
  <si>
    <t xml:space="preserve">Višestruki servisi podrške za djecu i omladinu sa smetnjama u razvoju </t>
  </si>
  <si>
    <t>Razvitak Cetinje</t>
  </si>
  <si>
    <t>Za njihovo bolje sjutra II</t>
  </si>
  <si>
    <t>Nauči.me</t>
  </si>
  <si>
    <t>Društvo roditelja djece sa posebnim potrebama Bar</t>
  </si>
  <si>
    <t>Naša radionica - naša crtaonica</t>
  </si>
  <si>
    <t>Za nas- nastavak projekta</t>
  </si>
  <si>
    <t>Organizacija gluvih i nagluvih Cetinje</t>
  </si>
  <si>
    <t>Jednakost i sva prava osoba sa oštećenjem sluha i govora u društvu</t>
  </si>
  <si>
    <t>Centar za obuku vodiča i dresuru pasa k-9 Montenegro</t>
  </si>
  <si>
    <t>Korakom sa psom</t>
  </si>
  <si>
    <t>Liga žena glasača u Crnoj Gori</t>
  </si>
  <si>
    <t xml:space="preserve"> Ekonomsko osnaživanje žena s invaliditetom - primjeri dobre prakse</t>
  </si>
  <si>
    <t>Udruženje fizioterapeuta za pomoć djeci i omladini sa smetnjama u razvoju</t>
  </si>
  <si>
    <t>Fizioterapija i zaposlenje lica sa invaliditetom kao način podrške djeci i mladima sa smetnjama u razvoju</t>
  </si>
  <si>
    <t>Evropski dom Tivat</t>
  </si>
  <si>
    <t>Nastavak podrske djeci sa smetnjama u razvoju u Tivtu</t>
  </si>
  <si>
    <t>Za buducnost nase djece</t>
  </si>
  <si>
    <t>Nastavak socijalnih servisa za djecu sa smetnjama u razvoju u Andrijevici</t>
  </si>
  <si>
    <t>Udruženje mještana i prijatelja sela Vuča Berane</t>
  </si>
  <si>
    <t>Zaposlenjem i radom lica sa invaliditetom do unapređenja uslova života u selu Vuča Berane</t>
  </si>
  <si>
    <t>Udruženje roditelja djece sa smetnjama u razvoju "Pravo na život"</t>
  </si>
  <si>
    <t>Podrška unapređenju psihofizičkog stanja djece sa smetnjama u razvoju</t>
  </si>
  <si>
    <t>Udruženje žena i majki HELP</t>
  </si>
  <si>
    <t>Podržimo jednake a različite</t>
  </si>
  <si>
    <t>Djeciji umjetnicki centar Podgorica</t>
  </si>
  <si>
    <t>Sve mozemo zajedno</t>
  </si>
  <si>
    <t>Udruzenje pcelara Mojkovac</t>
  </si>
  <si>
    <t>Dani meda</t>
  </si>
  <si>
    <t>Udruženje paraplegičara Podgorica</t>
  </si>
  <si>
    <t>Sportsko-edukativnim radionicama do promocije prava lica sa invaliditetom</t>
  </si>
  <si>
    <t>MOGUL Ulcinj</t>
  </si>
  <si>
    <t>Moji su drugovi... Različiti</t>
  </si>
  <si>
    <t>Festival umjetnosti-Virski</t>
  </si>
  <si>
    <t>Drugi način - upoznajmo čudesni svijet oblika i boja</t>
  </si>
  <si>
    <t xml:space="preserve">Specijalna olimpijada </t>
  </si>
  <si>
    <t>Pruži mi šansu</t>
  </si>
  <si>
    <t>Ars linguae</t>
  </si>
  <si>
    <t>Podrzimo ih u inkluziji</t>
  </si>
  <si>
    <t>Nacionalne igre Crne gore osoba sa intelektualnim smetnjama i teskocama u razvoju</t>
  </si>
  <si>
    <t>Udruženje studenata ekonomije i menadžmenta AIESEC Crne Gore</t>
  </si>
  <si>
    <t>Svijet za sve AIESEC4ALL</t>
  </si>
  <si>
    <t>13.045,00</t>
  </si>
  <si>
    <t>Caritas barske nadbiskupije</t>
  </si>
  <si>
    <t>Prevazilaženje predrasuda i promocija novih modela profesionalne integracije osoba sa invaliditetima u Bosni i Hercegovini i Crnoj Gori</t>
  </si>
  <si>
    <t>Zenska akcija</t>
  </si>
  <si>
    <t>Mediji o zenama sa invaliditetom</t>
  </si>
  <si>
    <t>Organizacija gluvih Bijelo Polje</t>
  </si>
  <si>
    <t>Edukacijom do inkluzije/"Pravi put"</t>
  </si>
  <si>
    <t>Organizacija gluvih i nagluvih veterana</t>
  </si>
  <si>
    <t>Inkluzija gluvonijemih osoba u drustvene tokove Da se razumijemo</t>
  </si>
  <si>
    <t>Savez organizacija gluvih i nagluvih Crne Gore</t>
  </si>
  <si>
    <t>Redovna aktivnosti saveza i socijalnih servisa za gluve</t>
  </si>
  <si>
    <t>KUD Aluminijum Podgorica</t>
  </si>
  <si>
    <t>Mi smo djeca vesela Skola folklora za djecu bez i sa posebnim potrebama i ukljucivanje djece Romske populacije</t>
  </si>
  <si>
    <t>Sjeverna zemlja - North land</t>
  </si>
  <si>
    <t>Jake OSI uspješnija zajednica</t>
  </si>
  <si>
    <t>NVO za rehabilitaciju djece i omladine Žabljak</t>
  </si>
  <si>
    <t>Podrška djeci sa smetnjama u razvoju</t>
  </si>
  <si>
    <t>Nevladino udruženje za pomoć djeci sa smetnjama u razvoju Inkluzija</t>
  </si>
  <si>
    <t>Rastimo zajedno</t>
  </si>
  <si>
    <t>Centar kreativnih vještina</t>
  </si>
  <si>
    <t>Zajedno korak naprijed</t>
  </si>
  <si>
    <t>BAMBI</t>
  </si>
  <si>
    <t>I ja to mogu</t>
  </si>
  <si>
    <t>Caritas Crne Gore</t>
  </si>
  <si>
    <t>Podrška organizacijama civilnog društva za sticanje tehničkih vještina, za inkluziju osoba sa invaliditetima i dostizanje standarda EU u jugoistočnoj Evropi</t>
  </si>
  <si>
    <t>NVO Svetionik</t>
  </si>
  <si>
    <t>Budi mi drug</t>
  </si>
  <si>
    <t>Nevladino udruženje roditelja i djece i omladine sa teškoćama u razvoju Nova nada - New hope Žabljak</t>
  </si>
  <si>
    <t>Nastavimo zajedno u susret srećnijem djetinjstvu</t>
  </si>
  <si>
    <t>Uradimo malo za njihovu sreću a to je veliko djelo</t>
  </si>
  <si>
    <t>Šansa</t>
  </si>
  <si>
    <t>Želim da znam</t>
  </si>
  <si>
    <t>Organizacija žena sa invaliditetom Podgorica</t>
  </si>
  <si>
    <t>Ženski kutak za naša prava</t>
  </si>
  <si>
    <t>Lica sa invaliditetom, Petnjica</t>
  </si>
  <si>
    <t>Podrška osobama sa invaliditetom kroz promociju preduzetništva</t>
  </si>
  <si>
    <t>Djeca Crne Gore</t>
  </si>
  <si>
    <t>Program podrške u pružanju usluga za djecu i omladinu sa smetnjama u razvoju i njihove porodice</t>
  </si>
  <si>
    <t>Organizacija civilnih invalida rata za Nikšić, Šavnik i Plužine</t>
  </si>
  <si>
    <t>Naš život je vječna borba ali za humane ciljeve</t>
  </si>
  <si>
    <t>Organizacija civilnih invalida rata za Podgoricu, Danilovgrad i kolasin</t>
  </si>
  <si>
    <t>Za bolji zivot civilnih invalida rata Podgorice Danilovgrada i Kolasina</t>
  </si>
  <si>
    <t>Opštinsko udruženje multiple skleroze Berane</t>
  </si>
  <si>
    <t>Servis podrške-fizioterapija u domovima ljudi koji žive sa multiplom sklerozom u ruralnim područjima</t>
  </si>
  <si>
    <t>Udruženje vojnih invalida Nikšić</t>
  </si>
  <si>
    <t>Pomognimo vojne invalide</t>
  </si>
  <si>
    <t>Organizacija gluvih i nagluvih za opštine Nikšić, Šavnik i Plužine</t>
  </si>
  <si>
    <t>Kroz grupne aktivnosti i druženje lakše podnosimo život u vječnom svijetu tišine</t>
  </si>
  <si>
    <t>Centar</t>
  </si>
  <si>
    <t>Crna Gora - pristupačna divlja ljepota</t>
  </si>
  <si>
    <t>Savez invalida rada Crne Gore</t>
  </si>
  <si>
    <t>Pomoc za invalide rada Crne Gore</t>
  </si>
  <si>
    <t>Udruzenje invalida rada Niksic</t>
  </si>
  <si>
    <t>Za bolje sjutra</t>
  </si>
  <si>
    <t>Organizacija slijepih za Berane, Andrijevicu, Rožaje i Plav</t>
  </si>
  <si>
    <t>Unapređenje i saradnja na polju ostvarivanja i unapređenja sociohumanitarnih prava, socijalne i zdravstvene zaštite slijepih i slabovidih građana i njihovih porodica - Program rada 2016</t>
  </si>
  <si>
    <t xml:space="preserve">Udruženje multiple skleroze Crne Gore </t>
  </si>
  <si>
    <t>Personalna i fizioterapeutska usluga oboljelima od multiple skleroze u opštinama PG i NK - nastavak</t>
  </si>
  <si>
    <t>Udruženje osoba sa hendikepom NVU Koraci Pljevlja</t>
  </si>
  <si>
    <t>Personalna asistencija</t>
  </si>
  <si>
    <t xml:space="preserve">KORACI </t>
  </si>
  <si>
    <t xml:space="preserve">Rad hipoterapijskog centra </t>
  </si>
  <si>
    <t>Savez radio amatera Crne Gore</t>
  </si>
  <si>
    <t>Radio-amaterizam za invalidna lica uz dodatnu funkciju servisa emergency komunikacija i obuka 3 radna tima za rukovanje</t>
  </si>
  <si>
    <t>Društvo oboljelih od cerebralne paralize Crne Gore</t>
  </si>
  <si>
    <t>Naš cilj je socijalna integracija</t>
  </si>
  <si>
    <t>Centar za omladinsku edukaciju</t>
  </si>
  <si>
    <t>Psihološka podrška studentima sa invaliditetom na Univerzitetu Crne Gore</t>
  </si>
  <si>
    <t>Play</t>
  </si>
  <si>
    <t>Jačanje kapaciteta i rad osoba sa posebnim potrebama i invalida</t>
  </si>
  <si>
    <t>Udruženje roditelja djece i mladih sa smetnjama u razvoju-Puževa kućica, Budva</t>
  </si>
  <si>
    <t>Pužići napreduju</t>
  </si>
  <si>
    <t>Preventivno-edukativni centar</t>
  </si>
  <si>
    <t>Stomatološka podrška osobama sa invaliditetom</t>
  </si>
  <si>
    <t>Organizacija civilnih invalida rata Podgorica</t>
  </si>
  <si>
    <t>Ljudi koji ne znaju za predaju</t>
  </si>
  <si>
    <t>Udruženje paraplegičara Cetinje</t>
  </si>
  <si>
    <t>Osnaživanje i razvijanje ličnih potencijala OSI</t>
  </si>
  <si>
    <t>Udruženje osoba sa invaliditetom Malesije</t>
  </si>
  <si>
    <t>Zajednički ka boljem zdravlju</t>
  </si>
  <si>
    <t>Udruženje lica sa oštećenim ekstremitetima</t>
  </si>
  <si>
    <t>Centar za sport i rekreaciju osoba sa tjelesnim invaliditetom!</t>
  </si>
  <si>
    <t>Savez žena</t>
  </si>
  <si>
    <t>Servis usluga personalnom asistencijom</t>
  </si>
  <si>
    <t>Udruzenje mladih sa hendikepom Crne Gore- UMHCG</t>
  </si>
  <si>
    <t>DisabilityINFO-portal osoba sa invaliditetom/medijski pluralizam</t>
  </si>
  <si>
    <t>Udruženje roditelja, djece i omladine sa posebnim potrebama Crne Gore -Rastimo zajedno</t>
  </si>
  <si>
    <t>Servis stručne podrške omladini sa invaliditetom</t>
  </si>
  <si>
    <t>Nastavak stručne podrške djeci sa invaliditetom 2</t>
  </si>
  <si>
    <t>Organizacija slijepih za Kotor, Herceg Novi, Budvu i Tivat</t>
  </si>
  <si>
    <t>Naša bolja budućnost</t>
  </si>
  <si>
    <t>Udruženje slijepih i slabovidih Pljevlja</t>
  </si>
  <si>
    <t>Program i plan rada za 2016. godinu I mi želimo da se uključimo u aktivnosti Udruženja</t>
  </si>
  <si>
    <t>Univerzitetski radio klub "Student" - 406GAS</t>
  </si>
  <si>
    <t>Nabavka mobilnog VHF repetitora za sistem radio-amaterske mreže za opasnost (RMZO) i obuka 3 radna tima sastavljena od OSI za rad i vođenje mreže</t>
  </si>
  <si>
    <t xml:space="preserve">Centar za unapređenje džudo sporta </t>
  </si>
  <si>
    <t>Afirmacija slabovidih lica u džudou</t>
  </si>
  <si>
    <t>Udruženje mladih sa hendikepom Nikšić</t>
  </si>
  <si>
    <t>Škola novih vještina</t>
  </si>
  <si>
    <t>Centar za razvoj agrara</t>
  </si>
  <si>
    <t>Pomazemo putem agrara</t>
  </si>
  <si>
    <t>Udruženje likovnih umjetničkih stvaralaca Crne Gore ULUSCG</t>
  </si>
  <si>
    <t>Art terapija lica sa invaliditetom - Naslikaj sebe</t>
  </si>
  <si>
    <t>Sportsko društvo Trojan</t>
  </si>
  <si>
    <t>Unapređenje položaja OSI</t>
  </si>
  <si>
    <t>Kulturni centar sjever</t>
  </si>
  <si>
    <t>Kulturom i poštovanjem ljudskih prava do boljeg života lica sa invaliditetom</t>
  </si>
  <si>
    <t>Udruženje lica sa tjelesnim invaliditetom Crne Gore</t>
  </si>
  <si>
    <t>Bez prepreka za turiste sa tjelesnim invaliditetom</t>
  </si>
  <si>
    <t>Udruženje paraplegičara Pljevlja</t>
  </si>
  <si>
    <t>Za samostalni život lica sa invaliditetom</t>
  </si>
  <si>
    <t>Organizacija gluvih i nagluvih veterana Rožaje</t>
  </si>
  <si>
    <t>Za suživot bez barijera</t>
  </si>
  <si>
    <t>Organizacija gluvih i nagluvih Rožaje</t>
  </si>
  <si>
    <t>Jednake mogućnosti za sve</t>
  </si>
  <si>
    <t>Korak nade-Berane</t>
  </si>
  <si>
    <t>Vratimo osmijeh na dječija lica-pomozimo djeci i omladini sa smetnjama u razvoju</t>
  </si>
  <si>
    <t>Zajednička akcija za srećniju budućnost djece sa smetnjama u razvoju</t>
  </si>
  <si>
    <t>Organizacija civilnih invalida rata za Bar i Ulcinj</t>
  </si>
  <si>
    <t>Odrziva sutrasnjica</t>
  </si>
  <si>
    <t>MERSP-Mreža za edukaciju i razvoj servisa podrške Nikšić</t>
  </si>
  <si>
    <t>Program mreže i realizacija socijalnih servisa podrške za OSI</t>
  </si>
  <si>
    <t>Organizacija slijepih Cetinje</t>
  </si>
  <si>
    <t>Pristupačnost kulturnih spomenika u Prijestonici</t>
  </si>
  <si>
    <t>Udruženje za podršku osobama sa invaliditetom - Bijelo Polje</t>
  </si>
  <si>
    <t>Proizvodnja suvenira i igračaka</t>
  </si>
  <si>
    <t>BRAIN</t>
  </si>
  <si>
    <t>Edukacijom i motivacijom do boljeg sjutra</t>
  </si>
  <si>
    <t>Unapređenje rada Zaštitne radionice</t>
  </si>
  <si>
    <t>Organizacija slijepih za Bijelo Polje i Mojkovac</t>
  </si>
  <si>
    <t>Opismenjavanje lica sa smetnjama vida i njihovo psihofizicko i socijalno osnazivanje</t>
  </si>
  <si>
    <t>Svjetlost koju ne vidimo</t>
  </si>
  <si>
    <t>Organizacija civilnih invalida rata za B.Poloje, Berane, Andrijevicu, Plav, Rožaje i Mojkovac</t>
  </si>
  <si>
    <t>Servis personalne asistencije</t>
  </si>
  <si>
    <t>Multipla skleroza Rožaje</t>
  </si>
  <si>
    <t>Pravo na jednake mogućnosti</t>
  </si>
  <si>
    <t>Inter*mont</t>
  </si>
  <si>
    <t>Zapošljavanje osoba sa posebnim potrebama II dio - produženje</t>
  </si>
  <si>
    <t>Znam put</t>
  </si>
  <si>
    <t>Likovna radionica za djecu sa smetnjama u razvoju Naš put</t>
  </si>
  <si>
    <t>Udruženje roditelja djece i omladine sa teškoćama u razvoju Zrak sunca Herceg Novi</t>
  </si>
  <si>
    <t>Za ljepšu budućnost naše djece</t>
  </si>
  <si>
    <t>Mali veliki korak Kotor</t>
  </si>
  <si>
    <t>Pomozite mi, hoću da odrastem</t>
  </si>
  <si>
    <t>Nacionalna asocijacija roditelja djece i omladine sa smetnjama u razvoju Crne Gore</t>
  </si>
  <si>
    <t>Podrška djeci i omladini sa smetnjama u razvoju i njihovim roditeljima u Crnoj Gori</t>
  </si>
  <si>
    <t>Udruženje paraplegičara Rožaje</t>
  </si>
  <si>
    <t>Znanjem engleskog jezika do lakšeg zapošljavanja osoba sa invaliditetom</t>
  </si>
  <si>
    <t>UPCG Rožaje</t>
  </si>
  <si>
    <t>Podizanje svijesti osoba s invaliditetom o njihovim pravim putem edukacije</t>
  </si>
  <si>
    <t>Ja to mogu</t>
  </si>
  <si>
    <t>Zadovoljavanje potreba lica sa invaliditetom</t>
  </si>
  <si>
    <t>Mladiinfo Montenegro</t>
  </si>
  <si>
    <t>Osiguraj budućnost</t>
  </si>
  <si>
    <t>Udruženje paraplegičara Bar</t>
  </si>
  <si>
    <t>Samostalnost i mobilnost osoba sa tjelesnim invaliditetom u saobraćaju</t>
  </si>
  <si>
    <t>Otkloni prepreke - Razvijaj svoje potencijale - nastavak projekta</t>
  </si>
  <si>
    <t>Udruzenje paraplegicara Kotor</t>
  </si>
  <si>
    <t>Fizioterapeut uslov za zdraviji zivot OSI II</t>
  </si>
  <si>
    <t>Siguran put</t>
  </si>
  <si>
    <t>Ojačajmo i zadržimo porodične resurse koji štite porodicu</t>
  </si>
  <si>
    <t>Udruženje za podršku djeci sa teškoćama u razvoju i njihovim porodicama Crne Gore</t>
  </si>
  <si>
    <t>Nastavak podrške roditeljskim udruženjima djece sa smetnjama u razvoju i licima sa invaliditetom kroz njihovo zaposlenje</t>
  </si>
  <si>
    <t>Udruženje roditelja djece i omladine sa teškoćama u razvoju Mojkovac</t>
  </si>
  <si>
    <t>Zajedno u izvjesniju budućnost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</si>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</sst>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;[Red]0.00"/>
    <numFmt numFmtId="165" formatCode="#,##0.00\ [$€-1];[Red]#,##0.00\ [$€-1]"/>
    <numFmt numFmtId="166" formatCode="#,##0.00;[Red]#,##0.00"/>
  </numFmts>
  <fonts count="2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  <font>
      <sz val="11"/>
      <color rgb="FF000000"/>
      <name val="Arial"/>
      <family val="2"/>
    </font>
    <font>
      <sz val="11"/>
      <name val="Times New Roman"/>
      <family val="1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2"/>
      <color rgb="FF000000"/>
      <name val="Calibri"/>
      <family val="2"/>
      <scheme val="minor"/>
    </font>
    <font>
      <sz val="12"/>
      <color rgb="FF000000"/>
      <name val="Arial"/>
      <family val="2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Calibri"/>
      <family val="2"/>
      <scheme val="minor"/>
    </font>
    <font>
      <sz val="11"/>
      <color rgb="FF000000"/>
      <name val="Times New Roman"/>
      <family val="1"/>
    </font>
    <font>
      <sz val="11"/>
      <color rgb="FF000000"/>
      <name val="Segoe UI"/>
      <family val="2"/>
    </font>
    <font>
      <sz val="14"/>
      <color theme="1"/>
      <name val="Arial Narrow"/>
      <family val="2"/>
    </font>
    <font>
      <sz val="10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sz val="12"/>
      <color rgb="FF000000"/>
      <name val="Cambria"/>
      <family val="1"/>
    </font>
    <font>
      <sz val="11"/>
      <name val="Arial Narrow"/>
      <family val="2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0" fillId="0" borderId="0" xfId="0" applyAlignment="1">
      <alignment vertical="center" wrapText="1"/>
    </xf>
    <xf numFmtId="164" fontId="0" fillId="0" borderId="0" xfId="0" applyNumberFormat="1" applyAlignment="1"/>
    <xf numFmtId="164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1" fillId="2" borderId="0" xfId="0" applyFont="1" applyFill="1" applyAlignment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165" fontId="6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0" fillId="3" borderId="0" xfId="0" applyNumberFormat="1" applyFill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/>
    </xf>
    <xf numFmtId="0" fontId="18" fillId="3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 wrapText="1"/>
    </xf>
    <xf numFmtId="0" fontId="12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horizontal="center" vertical="center"/>
    </xf>
    <xf numFmtId="0" fontId="14" fillId="0" borderId="0" xfId="0" applyNumberFormat="1" applyFont="1" applyAlignment="1">
      <alignment horizontal="center" vertical="center"/>
    </xf>
    <xf numFmtId="0" fontId="24" fillId="0" borderId="0" xfId="0" applyNumberFormat="1" applyFont="1" applyAlignment="1">
      <alignment horizontal="center" vertical="center"/>
    </xf>
    <xf numFmtId="0" fontId="16" fillId="0" borderId="0" xfId="0" applyNumberFormat="1" applyFont="1" applyAlignment="1">
      <alignment horizontal="center" vertical="center"/>
    </xf>
    <xf numFmtId="0" fontId="20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5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7" fillId="0" borderId="0" xfId="0" applyNumberFormat="1" applyFont="1" applyAlignment="1">
      <alignment horizontal="center" vertical="center"/>
    </xf>
    <xf numFmtId="0" fontId="24" fillId="0" borderId="3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8" fillId="0" borderId="0" xfId="0" applyNumberFormat="1" applyFont="1" applyAlignment="1">
      <alignment horizontal="center" vertical="center"/>
    </xf>
    <xf numFmtId="0" fontId="1" fillId="2" borderId="0" xfId="0" applyFont="1" applyFill="1" applyAlignment="1"/>
  </cellXfs>
  <cellStyles count="1">
    <cellStyle name="Normal" xfId="0" builtinId="0"/>
  </cellStyles>
  <dxfs count="83">
    <dxf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#,##0.00\ [$€-1];[Red]#,##0.00\ [$€-1]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</font>
      <numFmt numFmtId="165" formatCode="#,##0.00\ [$€-1];[Red]#,##0.00\ [$€-1]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Table510" displayName="Table510" ref="A6:L125" totalsRowCount="1" headerRowDxfId="82" dataDxfId="81">
  <autoFilter ref="A6:L124"/>
  <tableColumns count="12">
    <tableColumn id="1" name="Naziv organizacije" dataDxfId="80" totalsRowDxfId="11"/>
    <tableColumn id="2" name="Naziv plana ili programa" dataDxfId="79" totalsRowDxfId="10"/>
    <tableColumn id="3" name="Broj bodova - Mirjana Đurić" dataDxfId="78" totalsRowDxfId="9"/>
    <tableColumn id="4" name="Broj bodova -Igor Vučinoć" dataDxfId="77" totalsRowDxfId="8"/>
    <tableColumn id="5" name="Broj bodova - Slobodan Vuković" dataDxfId="76" totalsRowDxfId="7"/>
    <tableColumn id="6" name="Prosječan broj bodova" dataDxfId="75" totalsRowDxfId="6">
      <calculatedColumnFormula>(Table510[[#This Row],[Broj bodova - Mirjana Đurić]]+Table510[[#This Row],[Broj bodova -Igor Vučinoć]])/2</calculatedColumnFormula>
    </tableColumn>
    <tableColumn id="7" name="Traženi iznos sredstava (€)" dataDxfId="74" totalsRowDxfId="5"/>
    <tableColumn id="8" name="Column4" totalsRowFunction="custom" dataDxfId="73" totalsRowDxfId="4">
      <totalsRowFormula>SUM(H7:H124)</totalsRowFormula>
    </tableColumn>
    <tableColumn id="9" name="Procenat odobrenih sredstava " dataDxfId="72" totalsRowDxfId="3">
      <calculatedColumnFormula>Table510[[#This Row],[Column4]]/Table510[[#This Row],[Traženi iznos sredstava (€)]]*100</calculatedColumnFormula>
    </tableColumn>
    <tableColumn id="10" name="Column1" dataDxfId="71" totalsRowDxfId="2"/>
    <tableColumn id="11" name="Column2" dataDxfId="70" totalsRowDxfId="1"/>
    <tableColumn id="12" name="Column3" dataDxfId="69" totalsRowDxfId="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7" name="Table5108" displayName="Table5108" ref="A6:I63" totalsRowShown="0" headerRowDxfId="68" dataDxfId="67">
  <autoFilter ref="A6:I63"/>
  <tableColumns count="9">
    <tableColumn id="1" name="Naziv organizacije" dataDxfId="66"/>
    <tableColumn id="2" name="Naziv plana ili programa" dataDxfId="65"/>
    <tableColumn id="3" name="Broj bodova -Mirjana Đurić" dataDxfId="64"/>
    <tableColumn id="4" name="Broj bodova -Igor Vučinoć" dataDxfId="63"/>
    <tableColumn id="5" name="Broj bodova -  Slobodan Vuković" dataDxfId="62"/>
    <tableColumn id="6" name="Prosječan broj bodova" dataDxfId="61"/>
    <tableColumn id="7" name="Traženi iznos sredstava (€)" dataDxfId="60"/>
    <tableColumn id="8" name="Odobreni iznos sredstava (€)" dataDxfId="59"/>
    <tableColumn id="9" name="Procenat odobrenih sredstava " dataDxfId="5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8" name="Table51089" displayName="Table51089" ref="A6:K63" totalsRowShown="0" headerRowDxfId="57" dataDxfId="56">
  <autoFilter ref="A6:K63"/>
  <tableColumns count="11">
    <tableColumn id="1" name="Naziv organizacije" dataDxfId="55"/>
    <tableColumn id="2" name="Naziv plana ili programa" dataDxfId="54"/>
    <tableColumn id="3" name="Broj bodovaMirjana Đurić" dataDxfId="53"/>
    <tableColumn id="4" name="Broj bodova - Igor Vučinoć" dataDxfId="52"/>
    <tableColumn id="5" name="Broj bodova -  Slobodan Vuković" dataDxfId="51"/>
    <tableColumn id="6" name="Prosječan broj bodova" dataDxfId="50"/>
    <tableColumn id="7" name="Traženi iznos sredstava (€)" dataDxfId="49"/>
    <tableColumn id="8" name="Odobreni iznos sredstava (€)" dataDxfId="48"/>
    <tableColumn id="9" name="Procenat odobrenih sredstava " dataDxfId="47"/>
    <tableColumn id="10" name="Column1" dataDxfId="46"/>
    <tableColumn id="11" name="Column2" dataDxfId="45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10" name="Table5108911" displayName="Table5108911" ref="A6:I63" totalsRowShown="0" headerRowDxfId="44" dataDxfId="43">
  <autoFilter ref="A6:I63"/>
  <tableColumns count="9">
    <tableColumn id="1" name="Naziv organizacije" dataDxfId="42"/>
    <tableColumn id="2" name="Naziv plana ili programa" dataDxfId="41"/>
    <tableColumn id="3" name="Broj bodova - Mirjana Đurić" dataDxfId="40"/>
    <tableColumn id="4" name="Broj bodova - Igor Vučinoć" dataDxfId="39"/>
    <tableColumn id="5" name="Broj bodova -  Slobodan Vuković" dataDxfId="38"/>
    <tableColumn id="6" name="Prosječan broj bodova" dataDxfId="37">
      <calculatedColumnFormula>(Table5108911[[#This Row],[Broj bodova - Mirjana Đurić]]+Table5108911[[#This Row],[Broj bodova - Igor Vučinoć]]+Table5108911[[#This Row],[Broj bodova -  Slobodan Vuković]])/3</calculatedColumnFormula>
    </tableColumn>
    <tableColumn id="7" name="Traženi iznos sredstava (€)" dataDxfId="36"/>
    <tableColumn id="8" name="Odobreni iznos sredstava (€)" dataDxfId="35"/>
    <tableColumn id="9" name="Procenat odobrenih sredstava " dataDxfId="34">
      <calculatedColumnFormula>Table5108911[[#This Row],[Odobreni iznos sredstava (€)]]/Table5108911[[#This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11" name="Table510891112" displayName="Table510891112" ref="A6:I62" totalsRowShown="0" headerRowDxfId="33" dataDxfId="32">
  <autoFilter ref="A6:I62"/>
  <tableColumns count="9">
    <tableColumn id="1" name="Naziv organizacije" dataDxfId="31"/>
    <tableColumn id="2" name="Naziv plana ili programa" dataDxfId="30"/>
    <tableColumn id="3" name="Broj bodova - Mirjana Đurić" dataDxfId="29"/>
    <tableColumn id="4" name="Broj bodova -Igor Vučinoć" dataDxfId="28"/>
    <tableColumn id="5" name="Broj bodova -  Slobodan Vuković" dataDxfId="27"/>
    <tableColumn id="6" name="Prosječan broj bodova" dataDxfId="26">
      <calculatedColumnFormula>(Table510891112[[#This Row],[Broj bodova - Mirjana Đurić]]+Table510891112[[#This Row],[Broj bodova -Igor Vučinoć]])/2</calculatedColumnFormula>
    </tableColumn>
    <tableColumn id="7" name="Traženi iznos sredstava (€)" dataDxfId="25"/>
    <tableColumn id="8" name="Odobreni iznos sredstava (€)" dataDxfId="24"/>
    <tableColumn id="9" name="Procenat odobrenih sredstava " dataDxfId="23">
      <calculatedColumnFormula>Table510891112[[#This Row],[Odobreni iznos sredstava (€)]]/Table510891112[[#This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12" name="Table51089111213" displayName="Table51089111213" ref="A6:I63" totalsRowShown="0" headerRowDxfId="22" dataDxfId="21">
  <autoFilter ref="A6:I63"/>
  <tableColumns count="9">
    <tableColumn id="1" name="Naziv organizacije" dataDxfId="20"/>
    <tableColumn id="2" name="Naziv plana ili programa" dataDxfId="19"/>
    <tableColumn id="3" name="Broj bodova -Mirjana Đurić" dataDxfId="18"/>
    <tableColumn id="4" name="Broj bodova - Igor Vučinoć" dataDxfId="17"/>
    <tableColumn id="5" name="Broj bodova -  Slobodan Vuković" dataDxfId="16"/>
    <tableColumn id="6" name="Prosječan broj bodova" dataDxfId="15">
      <calculatedColumnFormula>(Table51089111213[[#This Row],[Broj bodova -Mirjana Đurić]]+Table51089111213[[#This Row],[Broj bodova - Igor Vučinoć]]+Table51089111213[[#This Row],[Broj bodova -  Slobodan Vuković]])/3</calculatedColumnFormula>
    </tableColumn>
    <tableColumn id="7" name="Traženi iznos sredstava (€)" dataDxfId="14"/>
    <tableColumn id="8" name="Odobreni iznos sredstava (€)" dataDxfId="13"/>
    <tableColumn id="9" name="Procenat odobrenih sredstava " dataDxfId="12">
      <calculatedColumnFormula>Table51089111213[[#This Row],[Odobreni iznos sredstava (€)]]/Table51089111213[[#This Row],[Traženi iznos sredstava (€)]]*100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5"/>
  <sheetViews>
    <sheetView tabSelected="1" topLeftCell="A112" zoomScale="110" zoomScaleNormal="110" workbookViewId="0">
      <selection activeCell="D38" sqref="D38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2" ht="18.75" x14ac:dyDescent="0.3">
      <c r="A1" s="70" t="s">
        <v>13</v>
      </c>
      <c r="B1" s="70"/>
      <c r="C1" s="70"/>
      <c r="D1" s="70"/>
      <c r="E1" s="70"/>
      <c r="F1" s="70"/>
      <c r="G1" s="70"/>
      <c r="H1" s="70"/>
      <c r="I1" s="70"/>
    </row>
    <row r="2" spans="1:12" ht="18.75" x14ac:dyDescent="0.3">
      <c r="A2" s="8" t="s">
        <v>7</v>
      </c>
      <c r="B2" s="8"/>
      <c r="C2" s="8"/>
      <c r="D2" s="8"/>
      <c r="E2" s="8"/>
      <c r="F2" s="8"/>
      <c r="G2" s="8"/>
      <c r="H2" s="8"/>
      <c r="I2" s="8"/>
    </row>
    <row r="3" spans="1:12" ht="18.75" x14ac:dyDescent="0.3">
      <c r="A3" s="70" t="s">
        <v>14</v>
      </c>
      <c r="B3" s="70"/>
      <c r="C3" s="70"/>
      <c r="D3" s="70"/>
      <c r="E3" s="70"/>
      <c r="F3" s="70"/>
      <c r="G3" s="70"/>
      <c r="H3" s="70"/>
      <c r="I3" s="70"/>
    </row>
    <row r="4" spans="1:12" ht="18.75" x14ac:dyDescent="0.3">
      <c r="A4" s="70" t="s">
        <v>0</v>
      </c>
      <c r="B4" s="70"/>
      <c r="C4" s="70"/>
      <c r="D4" s="70"/>
      <c r="E4" s="70"/>
      <c r="F4" s="70"/>
      <c r="G4" s="70"/>
      <c r="H4" s="70"/>
      <c r="I4" s="70"/>
    </row>
    <row r="6" spans="1:12" ht="42" customHeight="1" x14ac:dyDescent="0.25">
      <c r="A6" s="21" t="s">
        <v>1</v>
      </c>
      <c r="B6" s="1" t="s">
        <v>2</v>
      </c>
      <c r="C6" s="2" t="s">
        <v>15</v>
      </c>
      <c r="D6" s="2" t="s">
        <v>18</v>
      </c>
      <c r="E6" s="2" t="s">
        <v>20</v>
      </c>
      <c r="F6" s="1" t="s">
        <v>3</v>
      </c>
      <c r="G6" s="1" t="s">
        <v>4</v>
      </c>
      <c r="H6" t="s">
        <v>27</v>
      </c>
      <c r="I6" s="2" t="s">
        <v>6</v>
      </c>
      <c r="J6" s="1" t="s">
        <v>24</v>
      </c>
      <c r="K6" s="1" t="s">
        <v>25</v>
      </c>
      <c r="L6" s="1" t="s">
        <v>26</v>
      </c>
    </row>
    <row r="7" spans="1:12" ht="90" x14ac:dyDescent="0.25">
      <c r="A7" s="23" t="s">
        <v>93</v>
      </c>
      <c r="B7" s="9" t="s">
        <v>94</v>
      </c>
      <c r="C7" s="29">
        <v>75</v>
      </c>
      <c r="D7" s="29">
        <v>75</v>
      </c>
      <c r="E7" s="29" t="s">
        <v>257</v>
      </c>
      <c r="F7" s="30">
        <f>(Table510[[#This Row],[Broj bodova - Mirjana Đurić]]+Table510[[#This Row],[Broj bodova -Igor Vučinoć]])/2</f>
        <v>75</v>
      </c>
      <c r="G7" s="31">
        <v>14285</v>
      </c>
      <c r="H7" s="32">
        <v>9265</v>
      </c>
      <c r="I7" s="30">
        <f>Table510[[#This Row],[Column4]]/Table510[[#This Row],[Traženi iznos sredstava (€)]]*100</f>
        <v>64.858242912145599</v>
      </c>
      <c r="J7" s="18"/>
      <c r="K7" s="18"/>
      <c r="L7" s="4"/>
    </row>
    <row r="8" spans="1:12" ht="30" x14ac:dyDescent="0.25">
      <c r="A8" s="23" t="s">
        <v>95</v>
      </c>
      <c r="B8" s="20" t="s">
        <v>96</v>
      </c>
      <c r="C8" s="29">
        <v>89</v>
      </c>
      <c r="D8" s="29">
        <v>87</v>
      </c>
      <c r="E8" s="29" t="s">
        <v>257</v>
      </c>
      <c r="F8" s="30">
        <f>(Table510[[#This Row],[Broj bodova - Mirjana Đurić]]+Table510[[#This Row],[Broj bodova -Igor Vučinoć]])/2</f>
        <v>88</v>
      </c>
      <c r="G8" s="31">
        <v>13900</v>
      </c>
      <c r="H8" s="35">
        <v>11250</v>
      </c>
      <c r="I8" s="30">
        <f>Table510[[#This Row],[Column4]]/Table510[[#This Row],[Traženi iznos sredstava (€)]]*100</f>
        <v>80.935251798561154</v>
      </c>
      <c r="J8" s="18"/>
      <c r="K8" s="18"/>
      <c r="L8" s="4"/>
    </row>
    <row r="9" spans="1:12" ht="30" x14ac:dyDescent="0.25">
      <c r="A9" s="26" t="s">
        <v>97</v>
      </c>
      <c r="B9" s="19" t="s">
        <v>98</v>
      </c>
      <c r="C9" s="29">
        <v>65</v>
      </c>
      <c r="D9" s="29">
        <v>60</v>
      </c>
      <c r="E9" s="29" t="s">
        <v>257</v>
      </c>
      <c r="F9" s="30">
        <f>(Table510[[#This Row],[Broj bodova - Mirjana Đurić]]+Table510[[#This Row],[Broj bodova -Igor Vučinoć]])/2</f>
        <v>62.5</v>
      </c>
      <c r="G9" s="31">
        <v>4980</v>
      </c>
      <c r="H9" s="34">
        <v>2740</v>
      </c>
      <c r="I9" s="30">
        <f>Table510[[#This Row],[Column4]]/Table510[[#This Row],[Traženi iznos sredstava (€)]]*100</f>
        <v>55.020080321285135</v>
      </c>
      <c r="J9" s="18"/>
      <c r="K9" s="18"/>
      <c r="L9" s="4"/>
    </row>
    <row r="10" spans="1:12" ht="45" x14ac:dyDescent="0.25">
      <c r="A10" s="23" t="s">
        <v>99</v>
      </c>
      <c r="B10" s="20" t="s">
        <v>100</v>
      </c>
      <c r="C10" s="29">
        <v>20</v>
      </c>
      <c r="D10" s="29">
        <v>10</v>
      </c>
      <c r="E10" s="29" t="s">
        <v>257</v>
      </c>
      <c r="F10" s="30">
        <f>(Table510[[#This Row],[Broj bodova - Mirjana Đurić]]+Table510[[#This Row],[Broj bodova -Igor Vučinoć]])/2</f>
        <v>15</v>
      </c>
      <c r="G10" s="31">
        <v>6780</v>
      </c>
      <c r="H10" s="33">
        <v>0</v>
      </c>
      <c r="I10" s="30">
        <f>Table510[[#This Row],[Column4]]/Table510[[#This Row],[Traženi iznos sredstava (€)]]*100</f>
        <v>0</v>
      </c>
      <c r="J10" s="18"/>
      <c r="K10" s="18"/>
      <c r="L10" s="4"/>
    </row>
    <row r="11" spans="1:12" ht="45" x14ac:dyDescent="0.25">
      <c r="A11" s="23" t="s">
        <v>101</v>
      </c>
      <c r="B11" s="20" t="s">
        <v>102</v>
      </c>
      <c r="C11" s="29">
        <v>75</v>
      </c>
      <c r="D11" s="29">
        <v>75</v>
      </c>
      <c r="E11" s="29" t="s">
        <v>257</v>
      </c>
      <c r="F11" s="30">
        <f>(Table510[[#This Row],[Broj bodova - Mirjana Đurić]]+Table510[[#This Row],[Broj bodova -Igor Vučinoć]])/2</f>
        <v>75</v>
      </c>
      <c r="G11" s="31">
        <v>14560</v>
      </c>
      <c r="H11" s="33">
        <v>9510</v>
      </c>
      <c r="I11" s="30">
        <f>Table510[[#This Row],[Column4]]/Table510[[#This Row],[Traženi iznos sredstava (€)]]*100</f>
        <v>65.315934065934073</v>
      </c>
      <c r="J11" s="18"/>
      <c r="K11" s="18"/>
      <c r="L11" s="4"/>
    </row>
    <row r="12" spans="1:12" ht="75" x14ac:dyDescent="0.25">
      <c r="A12" s="23" t="s">
        <v>103</v>
      </c>
      <c r="B12" s="20" t="s">
        <v>104</v>
      </c>
      <c r="C12" s="29">
        <v>10</v>
      </c>
      <c r="D12" s="29">
        <v>10</v>
      </c>
      <c r="E12" s="29" t="s">
        <v>257</v>
      </c>
      <c r="F12" s="30">
        <f>(Table510[[#This Row],[Broj bodova - Mirjana Đurić]]+Table510[[#This Row],[Broj bodova -Igor Vučinoć]])/2</f>
        <v>10</v>
      </c>
      <c r="G12" s="31">
        <v>4000</v>
      </c>
      <c r="H12" s="33">
        <v>0</v>
      </c>
      <c r="I12" s="30">
        <f>Table510[[#This Row],[Column4]]/Table510[[#This Row],[Traženi iznos sredstava (€)]]*100</f>
        <v>0</v>
      </c>
      <c r="J12" s="18"/>
      <c r="K12" s="18"/>
      <c r="L12" s="4"/>
    </row>
    <row r="13" spans="1:12" ht="30" x14ac:dyDescent="0.25">
      <c r="A13" s="23" t="s">
        <v>105</v>
      </c>
      <c r="B13" s="9" t="s">
        <v>106</v>
      </c>
      <c r="C13" s="29">
        <v>10</v>
      </c>
      <c r="D13" s="29">
        <v>10</v>
      </c>
      <c r="E13" s="29" t="s">
        <v>257</v>
      </c>
      <c r="F13" s="30">
        <f>(Table510[[#This Row],[Broj bodova - Mirjana Đurić]]+Table510[[#This Row],[Broj bodova -Igor Vučinoć]])/2</f>
        <v>10</v>
      </c>
      <c r="G13" s="31">
        <v>12490</v>
      </c>
      <c r="H13" s="34">
        <v>0</v>
      </c>
      <c r="I13" s="30">
        <f>Table510[[#This Row],[Column4]]/Table510[[#This Row],[Traženi iznos sredstava (€)]]*100</f>
        <v>0</v>
      </c>
      <c r="J13" s="18"/>
      <c r="K13" s="18"/>
      <c r="L13" s="4"/>
    </row>
    <row r="14" spans="1:12" ht="45" x14ac:dyDescent="0.25">
      <c r="A14" s="23" t="s">
        <v>107</v>
      </c>
      <c r="B14" s="20" t="s">
        <v>108</v>
      </c>
      <c r="C14" s="29">
        <v>60</v>
      </c>
      <c r="D14" s="29">
        <v>60</v>
      </c>
      <c r="E14" s="29" t="s">
        <v>257</v>
      </c>
      <c r="F14" s="30">
        <f>(Table510[[#This Row],[Broj bodova - Mirjana Đurić]]+Table510[[#This Row],[Broj bodova -Igor Vučinoć]])/2</f>
        <v>60</v>
      </c>
      <c r="G14" s="31">
        <v>14450</v>
      </c>
      <c r="H14" s="36">
        <v>5010</v>
      </c>
      <c r="I14" s="30">
        <f>Table510[[#This Row],[Column4]]/Table510[[#This Row],[Traženi iznos sredstava (€)]]*100</f>
        <v>34.67128027681661</v>
      </c>
      <c r="J14" s="18"/>
      <c r="K14" s="18"/>
      <c r="L14" s="4"/>
    </row>
    <row r="15" spans="1:12" ht="60" x14ac:dyDescent="0.25">
      <c r="A15" s="23" t="s">
        <v>109</v>
      </c>
      <c r="B15" s="20" t="s">
        <v>110</v>
      </c>
      <c r="C15" s="29">
        <v>0</v>
      </c>
      <c r="D15" s="29">
        <v>0</v>
      </c>
      <c r="E15" s="29" t="s">
        <v>257</v>
      </c>
      <c r="F15" s="30">
        <f>(Table510[[#This Row],[Broj bodova - Mirjana Đurić]]+Table510[[#This Row],[Broj bodova -Igor Vučinoć]])/2</f>
        <v>0</v>
      </c>
      <c r="G15" s="31">
        <v>5380</v>
      </c>
      <c r="H15" s="33">
        <v>0</v>
      </c>
      <c r="I15" s="30">
        <f>Table510[[#This Row],[Column4]]/Table510[[#This Row],[Traženi iznos sredstava (€)]]*100</f>
        <v>0</v>
      </c>
      <c r="J15" s="18"/>
      <c r="K15" s="18"/>
      <c r="L15" s="4"/>
    </row>
    <row r="16" spans="1:12" ht="30" x14ac:dyDescent="0.25">
      <c r="A16" s="25" t="s">
        <v>111</v>
      </c>
      <c r="B16" s="10" t="s">
        <v>112</v>
      </c>
      <c r="C16" s="29">
        <v>72</v>
      </c>
      <c r="D16" s="29">
        <v>70</v>
      </c>
      <c r="E16" s="29" t="s">
        <v>257</v>
      </c>
      <c r="F16" s="30">
        <f>(Table510[[#This Row],[Broj bodova - Mirjana Đurić]]+Table510[[#This Row],[Broj bodova -Igor Vučinoć]])/2</f>
        <v>71</v>
      </c>
      <c r="G16" s="31">
        <v>14400</v>
      </c>
      <c r="H16" s="34">
        <v>9520</v>
      </c>
      <c r="I16" s="30">
        <f>Table510[[#This Row],[Column4]]/Table510[[#This Row],[Traženi iznos sredstava (€)]]*100</f>
        <v>66.111111111111114</v>
      </c>
      <c r="J16" s="18"/>
      <c r="K16" s="18"/>
      <c r="L16" s="4"/>
    </row>
    <row r="17" spans="1:12" x14ac:dyDescent="0.25">
      <c r="A17" s="23" t="s">
        <v>113</v>
      </c>
      <c r="B17" s="9" t="s">
        <v>114</v>
      </c>
      <c r="C17" s="29">
        <v>100</v>
      </c>
      <c r="D17" s="29">
        <v>100</v>
      </c>
      <c r="E17" s="29" t="s">
        <v>257</v>
      </c>
      <c r="F17" s="30">
        <f>(Table510[[#This Row],[Broj bodova - Mirjana Đurić]]+Table510[[#This Row],[Broj bodova -Igor Vučinoć]])/2</f>
        <v>100</v>
      </c>
      <c r="G17" s="37">
        <v>12010</v>
      </c>
      <c r="H17" s="42">
        <v>12010</v>
      </c>
      <c r="I17" s="30">
        <f>Table510[[#This Row],[Column4]]/Table510[[#This Row],[Traženi iznos sredstava (€)]]*100</f>
        <v>100</v>
      </c>
      <c r="J17" s="18"/>
      <c r="K17" s="18"/>
      <c r="L17" s="4"/>
    </row>
    <row r="18" spans="1:12" ht="105" x14ac:dyDescent="0.25">
      <c r="A18" s="23" t="s">
        <v>115</v>
      </c>
      <c r="B18" s="9" t="s">
        <v>116</v>
      </c>
      <c r="C18" s="29">
        <v>20</v>
      </c>
      <c r="D18" s="29">
        <v>20</v>
      </c>
      <c r="E18" s="29" t="s">
        <v>257</v>
      </c>
      <c r="F18" s="30">
        <f>(Table510[[#This Row],[Broj bodova - Mirjana Đurić]]+Table510[[#This Row],[Broj bodova -Igor Vučinoć]])/2</f>
        <v>20</v>
      </c>
      <c r="G18" s="37">
        <v>5300</v>
      </c>
      <c r="H18" s="33">
        <v>0</v>
      </c>
      <c r="I18" s="30">
        <f>Table510[[#This Row],[Column4]]/Table510[[#This Row],[Traženi iznos sredstava (€)]]*100</f>
        <v>0</v>
      </c>
      <c r="J18" s="18"/>
      <c r="K18" s="18"/>
      <c r="L18" s="4"/>
    </row>
    <row r="19" spans="1:12" x14ac:dyDescent="0.25">
      <c r="A19" s="23" t="s">
        <v>117</v>
      </c>
      <c r="B19" s="9" t="s">
        <v>118</v>
      </c>
      <c r="C19" s="29">
        <v>60</v>
      </c>
      <c r="D19" s="29">
        <v>61</v>
      </c>
      <c r="E19" s="29" t="s">
        <v>257</v>
      </c>
      <c r="F19" s="30">
        <f>(Table510[[#This Row],[Broj bodova - Mirjana Đurić]]+Table510[[#This Row],[Broj bodova -Igor Vučinoć]])/2</f>
        <v>60.5</v>
      </c>
      <c r="G19" s="37">
        <v>11600</v>
      </c>
      <c r="H19" s="52">
        <v>3380</v>
      </c>
      <c r="I19" s="30">
        <f>Table510[[#This Row],[Column4]]/Table510[[#This Row],[Traženi iznos sredstava (€)]]*100</f>
        <v>29.137931034482762</v>
      </c>
      <c r="J19" s="18"/>
      <c r="K19" s="18"/>
      <c r="L19" s="4"/>
    </row>
    <row r="20" spans="1:12" ht="90" x14ac:dyDescent="0.25">
      <c r="A20" s="23" t="s">
        <v>119</v>
      </c>
      <c r="B20" s="9" t="s">
        <v>120</v>
      </c>
      <c r="C20" s="29">
        <v>70</v>
      </c>
      <c r="D20" s="29">
        <v>70</v>
      </c>
      <c r="E20" s="29" t="s">
        <v>257</v>
      </c>
      <c r="F20" s="30">
        <f>(Table510[[#This Row],[Broj bodova - Mirjana Đurić]]+Table510[[#This Row],[Broj bodova -Igor Vučinoć]])/2</f>
        <v>70</v>
      </c>
      <c r="G20" s="37">
        <v>9718.98</v>
      </c>
      <c r="H20" s="34">
        <v>7616.14</v>
      </c>
      <c r="I20" s="30">
        <f>Table510[[#This Row],[Column4]]/Table510[[#This Row],[Traženi iznos sredstava (€)]]*100</f>
        <v>78.363573132159971</v>
      </c>
      <c r="J20" s="18"/>
      <c r="K20" s="18"/>
      <c r="L20" s="4"/>
    </row>
    <row r="21" spans="1:12" ht="90" x14ac:dyDescent="0.25">
      <c r="A21" s="23" t="s">
        <v>119</v>
      </c>
      <c r="B21" s="9" t="s">
        <v>121</v>
      </c>
      <c r="C21" s="29">
        <v>10</v>
      </c>
      <c r="D21" s="29">
        <v>20</v>
      </c>
      <c r="E21" s="29" t="s">
        <v>257</v>
      </c>
      <c r="F21" s="30">
        <f>(Table510[[#This Row],[Broj bodova - Mirjana Đurić]]+Table510[[#This Row],[Broj bodova -Igor Vučinoć]])/2</f>
        <v>15</v>
      </c>
      <c r="G21" s="37">
        <v>11470</v>
      </c>
      <c r="H21" s="33">
        <v>0</v>
      </c>
      <c r="I21" s="30">
        <f>Table510[[#This Row],[Column4]]/Table510[[#This Row],[Traženi iznos sredstava (€)]]*100</f>
        <v>0</v>
      </c>
      <c r="J21" s="18"/>
      <c r="K21" s="18"/>
      <c r="L21" s="4"/>
    </row>
    <row r="22" spans="1:12" x14ac:dyDescent="0.25">
      <c r="A22" s="23" t="s">
        <v>122</v>
      </c>
      <c r="B22" s="9" t="s">
        <v>123</v>
      </c>
      <c r="C22" s="29">
        <v>20</v>
      </c>
      <c r="D22" s="29">
        <v>20</v>
      </c>
      <c r="E22" s="29" t="s">
        <v>257</v>
      </c>
      <c r="F22" s="30">
        <f>(Table510[[#This Row],[Broj bodova - Mirjana Đurić]]+Table510[[#This Row],[Broj bodova -Igor Vučinoć]])/2</f>
        <v>20</v>
      </c>
      <c r="G22" s="37">
        <v>13800</v>
      </c>
      <c r="H22" s="33">
        <v>0</v>
      </c>
      <c r="I22" s="30">
        <f>Table510[[#This Row],[Column4]]/Table510[[#This Row],[Traženi iznos sredstava (€)]]*100</f>
        <v>0</v>
      </c>
      <c r="J22" s="18"/>
      <c r="K22" s="18"/>
      <c r="L22" s="4"/>
    </row>
    <row r="23" spans="1:12" ht="45" x14ac:dyDescent="0.25">
      <c r="A23" s="23" t="s">
        <v>124</v>
      </c>
      <c r="B23" s="9" t="s">
        <v>125</v>
      </c>
      <c r="C23" s="29">
        <v>80</v>
      </c>
      <c r="D23" s="29">
        <v>80</v>
      </c>
      <c r="E23" s="29" t="s">
        <v>257</v>
      </c>
      <c r="F23" s="30">
        <f>(Table510[[#This Row],[Broj bodova - Mirjana Đurić]]+Table510[[#This Row],[Broj bodova -Igor Vučinoć]])/2</f>
        <v>80</v>
      </c>
      <c r="G23" s="37">
        <v>5080</v>
      </c>
      <c r="H23" s="38">
        <v>3620</v>
      </c>
      <c r="I23" s="30">
        <f>Table510[[#This Row],[Column4]]/Table510[[#This Row],[Traženi iznos sredstava (€)]]*100</f>
        <v>71.259842519685037</v>
      </c>
      <c r="J23" s="18"/>
      <c r="K23" s="18"/>
      <c r="L23" s="4"/>
    </row>
    <row r="24" spans="1:12" ht="45" x14ac:dyDescent="0.25">
      <c r="A24" s="23" t="s">
        <v>126</v>
      </c>
      <c r="B24" s="9" t="s">
        <v>127</v>
      </c>
      <c r="C24" s="29">
        <v>65</v>
      </c>
      <c r="D24" s="29">
        <v>65</v>
      </c>
      <c r="E24" s="29" t="s">
        <v>257</v>
      </c>
      <c r="F24" s="30">
        <f>(Table510[[#This Row],[Broj bodova - Mirjana Đurić]]+Table510[[#This Row],[Broj bodova -Igor Vučinoć]])/2</f>
        <v>65</v>
      </c>
      <c r="G24" s="37">
        <v>12130</v>
      </c>
      <c r="H24" s="34">
        <v>6060</v>
      </c>
      <c r="I24" s="30">
        <f>Table510[[#This Row],[Column4]]/Table510[[#This Row],[Traženi iznos sredstava (€)]]*100</f>
        <v>49.958779884583677</v>
      </c>
      <c r="J24" s="18"/>
      <c r="K24" s="18"/>
      <c r="L24" s="15"/>
    </row>
    <row r="25" spans="1:12" ht="60" x14ac:dyDescent="0.25">
      <c r="A25" s="23" t="s">
        <v>128</v>
      </c>
      <c r="B25" s="9" t="s">
        <v>129</v>
      </c>
      <c r="C25" s="29">
        <v>80</v>
      </c>
      <c r="D25" s="29">
        <v>85</v>
      </c>
      <c r="E25" s="29" t="s">
        <v>257</v>
      </c>
      <c r="F25" s="30">
        <f>(Table510[[#This Row],[Broj bodova - Mirjana Đurić]]+Table510[[#This Row],[Broj bodova -Igor Vučinoć]])/2</f>
        <v>82.5</v>
      </c>
      <c r="G25" s="37">
        <v>14025</v>
      </c>
      <c r="H25" s="42">
        <v>12000</v>
      </c>
      <c r="I25" s="30">
        <f>Table510[[#This Row],[Column4]]/Table510[[#This Row],[Traženi iznos sredstava (€)]]*100</f>
        <v>85.561497326203209</v>
      </c>
      <c r="J25" s="18"/>
      <c r="K25" s="18"/>
      <c r="L25" s="4"/>
    </row>
    <row r="26" spans="1:12" ht="60" x14ac:dyDescent="0.25">
      <c r="A26" s="23" t="s">
        <v>130</v>
      </c>
      <c r="B26" s="9" t="s">
        <v>131</v>
      </c>
      <c r="C26" s="29">
        <v>10</v>
      </c>
      <c r="D26" s="29">
        <v>10</v>
      </c>
      <c r="E26" s="29" t="s">
        <v>257</v>
      </c>
      <c r="F26" s="30">
        <f>(Table510[[#This Row],[Broj bodova - Mirjana Đurić]]+Table510[[#This Row],[Broj bodova -Igor Vučinoć]])/2</f>
        <v>10</v>
      </c>
      <c r="G26" s="37">
        <v>14560</v>
      </c>
      <c r="H26" s="33">
        <v>0</v>
      </c>
      <c r="I26" s="30">
        <f>Table510[[#This Row],[Column4]]/Table510[[#This Row],[Traženi iznos sredstava (€)]]*100</f>
        <v>0</v>
      </c>
      <c r="J26" s="18"/>
      <c r="K26" s="18"/>
      <c r="L26" s="4"/>
    </row>
    <row r="27" spans="1:12" ht="60" x14ac:dyDescent="0.25">
      <c r="A27" s="23" t="s">
        <v>132</v>
      </c>
      <c r="B27" s="9" t="s">
        <v>133</v>
      </c>
      <c r="C27" s="29">
        <v>60</v>
      </c>
      <c r="D27" s="29">
        <v>62</v>
      </c>
      <c r="E27" s="29" t="s">
        <v>257</v>
      </c>
      <c r="F27" s="30">
        <f>(Table510[[#This Row],[Broj bodova - Mirjana Đurić]]+Table510[[#This Row],[Broj bodova -Igor Vučinoć]])/2</f>
        <v>61</v>
      </c>
      <c r="G27" s="37">
        <v>9984</v>
      </c>
      <c r="H27" s="39">
        <v>3180</v>
      </c>
      <c r="I27" s="30">
        <f>Table510[[#This Row],[Column4]]/Table510[[#This Row],[Traženi iznos sredstava (€)]]*100</f>
        <v>31.850961538461537</v>
      </c>
      <c r="J27" s="18"/>
      <c r="K27" s="18"/>
      <c r="L27" s="4"/>
    </row>
    <row r="28" spans="1:12" ht="60" x14ac:dyDescent="0.25">
      <c r="A28" s="23" t="s">
        <v>134</v>
      </c>
      <c r="B28" s="9" t="s">
        <v>135</v>
      </c>
      <c r="C28" s="29">
        <v>65</v>
      </c>
      <c r="D28" s="29">
        <v>60</v>
      </c>
      <c r="E28" s="29" t="s">
        <v>257</v>
      </c>
      <c r="F28" s="30">
        <f>(Table510[[#This Row],[Broj bodova - Mirjana Đurić]]+Table510[[#This Row],[Broj bodova -Igor Vučinoć]])/2</f>
        <v>62.5</v>
      </c>
      <c r="G28" s="37">
        <v>9751.5</v>
      </c>
      <c r="H28" s="40">
        <v>3808.7</v>
      </c>
      <c r="I28" s="30">
        <f>Table510[[#This Row],[Column4]]/Table510[[#This Row],[Traženi iznos sredstava (€)]]*100</f>
        <v>39.057580884992049</v>
      </c>
      <c r="J28" s="18"/>
      <c r="K28" s="18"/>
      <c r="L28" s="4"/>
    </row>
    <row r="29" spans="1:12" ht="30" x14ac:dyDescent="0.25">
      <c r="A29" s="23" t="s">
        <v>136</v>
      </c>
      <c r="B29" s="9" t="s">
        <v>137</v>
      </c>
      <c r="C29" s="29">
        <v>70</v>
      </c>
      <c r="D29" s="29">
        <v>72</v>
      </c>
      <c r="E29" s="29" t="s">
        <v>257</v>
      </c>
      <c r="F29" s="30">
        <f>(Table510[[#This Row],[Broj bodova - Mirjana Đurić]]+Table510[[#This Row],[Broj bodova -Igor Vučinoć]])/2</f>
        <v>71</v>
      </c>
      <c r="G29" s="37">
        <v>13720</v>
      </c>
      <c r="H29" s="36">
        <v>6710</v>
      </c>
      <c r="I29" s="30">
        <f>Table510[[#This Row],[Column4]]/Table510[[#This Row],[Traženi iznos sredstava (€)]]*100</f>
        <v>48.906705539358605</v>
      </c>
      <c r="J29" s="18"/>
      <c r="K29" s="18"/>
      <c r="L29" s="4"/>
    </row>
    <row r="30" spans="1:12" ht="60" x14ac:dyDescent="0.25">
      <c r="A30" s="23" t="s">
        <v>138</v>
      </c>
      <c r="B30" s="9" t="s">
        <v>139</v>
      </c>
      <c r="C30" s="29">
        <v>100</v>
      </c>
      <c r="D30" s="29">
        <v>100</v>
      </c>
      <c r="E30" s="29" t="s">
        <v>257</v>
      </c>
      <c r="F30" s="30">
        <f>(Table510[[#This Row],[Broj bodova - Mirjana Đurić]]+Table510[[#This Row],[Broj bodova -Igor Vučinoć]])/2</f>
        <v>100</v>
      </c>
      <c r="G30" s="37">
        <v>5396</v>
      </c>
      <c r="H30" s="34">
        <v>5396</v>
      </c>
      <c r="I30" s="30">
        <f>Table510[[#This Row],[Column4]]/Table510[[#This Row],[Traženi iznos sredstava (€)]]*100</f>
        <v>100</v>
      </c>
      <c r="J30" s="18"/>
      <c r="K30" s="18"/>
      <c r="L30" s="4"/>
    </row>
    <row r="31" spans="1:12" ht="30" x14ac:dyDescent="0.25">
      <c r="A31" s="23" t="s">
        <v>140</v>
      </c>
      <c r="B31" s="9" t="s">
        <v>141</v>
      </c>
      <c r="C31" s="29">
        <v>10</v>
      </c>
      <c r="D31" s="29">
        <v>10</v>
      </c>
      <c r="E31" s="29" t="s">
        <v>257</v>
      </c>
      <c r="F31" s="30">
        <f>(Table510[[#This Row],[Broj bodova - Mirjana Đurić]]+Table510[[#This Row],[Broj bodova -Igor Vučinoć]])/2</f>
        <v>10</v>
      </c>
      <c r="G31" s="37">
        <v>14900</v>
      </c>
      <c r="H31" s="33">
        <v>0</v>
      </c>
      <c r="I31" s="30">
        <f>Table510[[#This Row],[Column4]]/Table510[[#This Row],[Traženi iznos sredstava (€)]]*100</f>
        <v>0</v>
      </c>
      <c r="J31" s="18"/>
      <c r="K31" s="18"/>
      <c r="L31" s="4"/>
    </row>
    <row r="32" spans="1:12" ht="30" x14ac:dyDescent="0.25">
      <c r="A32" s="23" t="s">
        <v>142</v>
      </c>
      <c r="B32" s="9" t="s">
        <v>143</v>
      </c>
      <c r="C32" s="29">
        <v>10</v>
      </c>
      <c r="D32" s="29">
        <v>10</v>
      </c>
      <c r="E32" s="29" t="s">
        <v>257</v>
      </c>
      <c r="F32" s="30">
        <f>(Table510[[#This Row],[Broj bodova - Mirjana Đurić]]+Table510[[#This Row],[Broj bodova -Igor Vučinoć]])/2</f>
        <v>10</v>
      </c>
      <c r="G32" s="37">
        <v>13780</v>
      </c>
      <c r="H32" s="33">
        <v>0</v>
      </c>
      <c r="I32" s="30">
        <f>Table510[[#This Row],[Column4]]/Table510[[#This Row],[Traženi iznos sredstava (€)]]*100</f>
        <v>0</v>
      </c>
      <c r="J32" s="18"/>
      <c r="K32" s="18"/>
      <c r="L32" s="4"/>
    </row>
    <row r="33" spans="1:12" ht="30" x14ac:dyDescent="0.25">
      <c r="A33" s="23" t="s">
        <v>144</v>
      </c>
      <c r="B33" s="9" t="s">
        <v>145</v>
      </c>
      <c r="C33" s="29">
        <v>75</v>
      </c>
      <c r="D33" s="29">
        <v>75</v>
      </c>
      <c r="E33" s="29" t="s">
        <v>257</v>
      </c>
      <c r="F33" s="30">
        <f>(Table510[[#This Row],[Broj bodova - Mirjana Đurić]]+Table510[[#This Row],[Broj bodova -Igor Vučinoć]])/2</f>
        <v>75</v>
      </c>
      <c r="G33" s="37">
        <v>9420</v>
      </c>
      <c r="H33" s="33">
        <v>4370</v>
      </c>
      <c r="I33" s="30">
        <f>Table510[[#This Row],[Column4]]/Table510[[#This Row],[Traženi iznos sredstava (€)]]*100</f>
        <v>46.390658174097666</v>
      </c>
      <c r="J33" s="18"/>
      <c r="K33" s="18"/>
      <c r="L33" s="4"/>
    </row>
    <row r="34" spans="1:12" ht="120" x14ac:dyDescent="0.25">
      <c r="A34" s="23" t="s">
        <v>146</v>
      </c>
      <c r="B34" s="9" t="s">
        <v>147</v>
      </c>
      <c r="C34" s="29">
        <v>60</v>
      </c>
      <c r="D34" s="29">
        <v>60</v>
      </c>
      <c r="E34" s="29" t="s">
        <v>257</v>
      </c>
      <c r="F34" s="30">
        <f>(Table510[[#This Row],[Broj bodova - Mirjana Đurić]]+Table510[[#This Row],[Broj bodova -Igor Vučinoć]])/2</f>
        <v>60</v>
      </c>
      <c r="G34" s="37">
        <v>14077</v>
      </c>
      <c r="H34" s="41">
        <v>4076</v>
      </c>
      <c r="I34" s="30">
        <f>Table510[[#This Row],[Column4]]/Table510[[#This Row],[Traženi iznos sredstava (€)]]*100</f>
        <v>28.95503303260638</v>
      </c>
      <c r="J34" s="18"/>
      <c r="K34" s="18"/>
      <c r="L34" s="4"/>
    </row>
    <row r="35" spans="1:12" ht="75" x14ac:dyDescent="0.25">
      <c r="A35" s="23" t="s">
        <v>148</v>
      </c>
      <c r="B35" s="9" t="s">
        <v>149</v>
      </c>
      <c r="C35" s="29">
        <v>80</v>
      </c>
      <c r="D35" s="29">
        <v>75</v>
      </c>
      <c r="E35" s="29" t="s">
        <v>257</v>
      </c>
      <c r="F35" s="30">
        <f>(Table510[[#This Row],[Broj bodova - Mirjana Đurić]]+Table510[[#This Row],[Broj bodova -Igor Vučinoć]])/2</f>
        <v>77.5</v>
      </c>
      <c r="G35" s="37">
        <v>13050</v>
      </c>
      <c r="H35" s="66">
        <v>12000</v>
      </c>
      <c r="I35" s="30">
        <f>Table510[[#This Row],[Column4]]/Table510[[#This Row],[Traženi iznos sredstava (€)]]*100</f>
        <v>91.954022988505741</v>
      </c>
      <c r="J35" s="18"/>
      <c r="K35" s="18"/>
      <c r="L35" s="4"/>
    </row>
    <row r="36" spans="1:12" ht="45" x14ac:dyDescent="0.25">
      <c r="A36" s="23" t="s">
        <v>150</v>
      </c>
      <c r="B36" s="9" t="s">
        <v>151</v>
      </c>
      <c r="C36" s="29">
        <v>100</v>
      </c>
      <c r="D36" s="29">
        <v>100</v>
      </c>
      <c r="E36" s="29" t="s">
        <v>257</v>
      </c>
      <c r="F36" s="30">
        <f>(Table510[[#This Row],[Broj bodova - Mirjana Đurić]]+Table510[[#This Row],[Broj bodova -Igor Vučinoć]])/2</f>
        <v>100</v>
      </c>
      <c r="G36" s="37">
        <v>12600</v>
      </c>
      <c r="H36" s="33">
        <v>12600</v>
      </c>
      <c r="I36" s="30">
        <f>Table510[[#This Row],[Column4]]/Table510[[#This Row],[Traženi iznos sredstava (€)]]*100</f>
        <v>100</v>
      </c>
      <c r="J36" s="18"/>
      <c r="K36" s="18"/>
      <c r="L36" s="4"/>
    </row>
    <row r="37" spans="1:12" x14ac:dyDescent="0.25">
      <c r="A37" s="23" t="s">
        <v>152</v>
      </c>
      <c r="B37" s="9" t="s">
        <v>153</v>
      </c>
      <c r="C37" s="29">
        <v>10</v>
      </c>
      <c r="D37" s="29">
        <v>10</v>
      </c>
      <c r="E37" s="29" t="s">
        <v>257</v>
      </c>
      <c r="F37" s="30">
        <f>(Table510[[#This Row],[Broj bodova - Mirjana Đurić]]+Table510[[#This Row],[Broj bodova -Igor Vučinoć]])/2</f>
        <v>10</v>
      </c>
      <c r="G37" s="37">
        <v>14610</v>
      </c>
      <c r="H37" s="33">
        <v>0</v>
      </c>
      <c r="I37" s="30">
        <f>Table510[[#This Row],[Column4]]/Table510[[#This Row],[Traženi iznos sredstava (€)]]*100</f>
        <v>0</v>
      </c>
      <c r="J37" s="18"/>
      <c r="K37" s="18"/>
      <c r="L37" s="4"/>
    </row>
    <row r="38" spans="1:12" ht="75" x14ac:dyDescent="0.25">
      <c r="A38" s="23" t="s">
        <v>154</v>
      </c>
      <c r="B38" s="9" t="s">
        <v>155</v>
      </c>
      <c r="C38" s="29">
        <v>10</v>
      </c>
      <c r="D38" s="29">
        <v>10</v>
      </c>
      <c r="E38" s="29" t="s">
        <v>257</v>
      </c>
      <c r="F38" s="30">
        <f>(Table510[[#This Row],[Broj bodova - Mirjana Đurić]]+Table510[[#This Row],[Broj bodova -Igor Vučinoć]])/2</f>
        <v>10</v>
      </c>
      <c r="G38" s="37">
        <v>3739.6</v>
      </c>
      <c r="H38" s="33">
        <v>0</v>
      </c>
      <c r="I38" s="30">
        <f>Table510[[#This Row],[Column4]]/Table510[[#This Row],[Traženi iznos sredstava (€)]]*100</f>
        <v>0</v>
      </c>
      <c r="J38" s="18"/>
      <c r="K38" s="18"/>
      <c r="L38" s="4"/>
    </row>
    <row r="39" spans="1:12" ht="45" x14ac:dyDescent="0.25">
      <c r="A39" s="23" t="s">
        <v>156</v>
      </c>
      <c r="B39" s="9" t="s">
        <v>157</v>
      </c>
      <c r="C39" s="29">
        <v>10</v>
      </c>
      <c r="D39" s="29">
        <v>10</v>
      </c>
      <c r="E39" s="29" t="s">
        <v>257</v>
      </c>
      <c r="F39" s="30">
        <f>(Table510[[#This Row],[Broj bodova - Mirjana Đurić]]+Table510[[#This Row],[Broj bodova -Igor Vučinoć]])/2</f>
        <v>10</v>
      </c>
      <c r="G39" s="37">
        <v>12860</v>
      </c>
      <c r="H39" s="33">
        <v>0</v>
      </c>
      <c r="I39" s="30">
        <f>Table510[[#This Row],[Column4]]/Table510[[#This Row],[Traženi iznos sredstava (€)]]*100</f>
        <v>0</v>
      </c>
      <c r="J39" s="18"/>
      <c r="K39" s="18"/>
      <c r="L39" s="4"/>
    </row>
    <row r="40" spans="1:12" ht="45" x14ac:dyDescent="0.25">
      <c r="A40" s="23" t="s">
        <v>158</v>
      </c>
      <c r="B40" s="9" t="s">
        <v>159</v>
      </c>
      <c r="C40" s="29">
        <v>70</v>
      </c>
      <c r="D40" s="29">
        <v>72</v>
      </c>
      <c r="E40" s="29" t="s">
        <v>257</v>
      </c>
      <c r="F40" s="30">
        <f>(Table510[[#This Row],[Broj bodova - Mirjana Đurić]]+Table510[[#This Row],[Broj bodova -Igor Vučinoć]])/2</f>
        <v>71</v>
      </c>
      <c r="G40" s="37">
        <v>12120</v>
      </c>
      <c r="H40" s="33">
        <v>10711</v>
      </c>
      <c r="I40" s="30">
        <f>Table510[[#This Row],[Column4]]/Table510[[#This Row],[Traženi iznos sredstava (€)]]*100</f>
        <v>88.374587458745879</v>
      </c>
      <c r="J40" s="18"/>
      <c r="K40" s="18"/>
      <c r="L40" s="4"/>
    </row>
    <row r="41" spans="1:12" ht="45" x14ac:dyDescent="0.25">
      <c r="A41" s="23" t="s">
        <v>160</v>
      </c>
      <c r="B41" s="9" t="s">
        <v>161</v>
      </c>
      <c r="C41" s="29">
        <v>10</v>
      </c>
      <c r="D41" s="29">
        <v>10</v>
      </c>
      <c r="E41" s="29" t="s">
        <v>257</v>
      </c>
      <c r="F41" s="30">
        <f>(Table510[[#This Row],[Broj bodova - Mirjana Đurić]]+Table510[[#This Row],[Broj bodova -Igor Vučinoć]])/2</f>
        <v>10</v>
      </c>
      <c r="G41" s="37">
        <v>14970</v>
      </c>
      <c r="H41" s="33">
        <v>0</v>
      </c>
      <c r="I41" s="30">
        <f>Table510[[#This Row],[Column4]]/Table510[[#This Row],[Traženi iznos sredstava (€)]]*100</f>
        <v>0</v>
      </c>
      <c r="J41" s="18"/>
      <c r="K41" s="18"/>
      <c r="L41" s="4"/>
    </row>
    <row r="42" spans="1:12" ht="75" x14ac:dyDescent="0.25">
      <c r="A42" s="23" t="s">
        <v>162</v>
      </c>
      <c r="B42" s="9" t="s">
        <v>163</v>
      </c>
      <c r="C42" s="29">
        <v>70</v>
      </c>
      <c r="D42" s="29">
        <v>75</v>
      </c>
      <c r="E42" s="29" t="s">
        <v>257</v>
      </c>
      <c r="F42" s="30">
        <f>(Table510[[#This Row],[Broj bodova - Mirjana Đurić]]+Table510[[#This Row],[Broj bodova -Igor Vučinoć]])/2</f>
        <v>72.5</v>
      </c>
      <c r="G42" s="37">
        <v>10270</v>
      </c>
      <c r="H42" s="42">
        <v>7360</v>
      </c>
      <c r="I42" s="30">
        <f>Table510[[#This Row],[Column4]]/Table510[[#This Row],[Traženi iznos sredstava (€)]]*100</f>
        <v>71.665043816942557</v>
      </c>
      <c r="J42" s="18"/>
      <c r="K42" s="18"/>
      <c r="L42" s="4"/>
    </row>
    <row r="43" spans="1:12" ht="30" x14ac:dyDescent="0.25">
      <c r="A43" s="28" t="s">
        <v>164</v>
      </c>
      <c r="B43" s="9" t="s">
        <v>165</v>
      </c>
      <c r="C43" s="29">
        <v>10</v>
      </c>
      <c r="D43" s="29">
        <v>10</v>
      </c>
      <c r="E43" s="29" t="s">
        <v>257</v>
      </c>
      <c r="F43" s="30">
        <f>(Table510[[#This Row],[Broj bodova - Mirjana Đurić]]+Table510[[#This Row],[Broj bodova -Igor Vučinoć]])/2</f>
        <v>10</v>
      </c>
      <c r="G43" s="37">
        <v>11575</v>
      </c>
      <c r="H43" s="33">
        <v>0</v>
      </c>
      <c r="I43" s="30">
        <f>Table510[[#This Row],[Column4]]/Table510[[#This Row],[Traženi iznos sredstava (€)]]*100</f>
        <v>0</v>
      </c>
      <c r="J43" s="18"/>
      <c r="K43" s="18"/>
      <c r="L43" s="4"/>
    </row>
    <row r="44" spans="1:12" ht="45" x14ac:dyDescent="0.25">
      <c r="A44" s="27" t="s">
        <v>166</v>
      </c>
      <c r="B44" s="17" t="s">
        <v>167</v>
      </c>
      <c r="C44" s="29">
        <v>60</v>
      </c>
      <c r="D44" s="29">
        <v>60</v>
      </c>
      <c r="E44" s="29" t="s">
        <v>257</v>
      </c>
      <c r="F44" s="30">
        <f>(Table510[[#This Row],[Broj bodova - Mirjana Đurić]]+Table510[[#This Row],[Broj bodova -Igor Vučinoć]])/2</f>
        <v>60</v>
      </c>
      <c r="G44" s="37">
        <v>14340</v>
      </c>
      <c r="H44" s="43">
        <v>3330</v>
      </c>
      <c r="I44" s="30">
        <f>Table510[[#This Row],[Column4]]/Table510[[#This Row],[Traženi iznos sredstava (€)]]*100</f>
        <v>23.221757322175733</v>
      </c>
      <c r="J44" s="18"/>
      <c r="K44" s="18"/>
      <c r="L44" s="4"/>
    </row>
    <row r="45" spans="1:12" ht="30" x14ac:dyDescent="0.25">
      <c r="A45" s="28" t="s">
        <v>168</v>
      </c>
      <c r="B45" s="9" t="s">
        <v>169</v>
      </c>
      <c r="C45" s="29">
        <v>75</v>
      </c>
      <c r="D45" s="29">
        <v>70</v>
      </c>
      <c r="E45" s="29" t="s">
        <v>257</v>
      </c>
      <c r="F45" s="30">
        <f>(Table510[[#This Row],[Broj bodova - Mirjana Đurić]]+Table510[[#This Row],[Broj bodova -Igor Vučinoć]])/2</f>
        <v>72.5</v>
      </c>
      <c r="G45" s="37">
        <v>14700</v>
      </c>
      <c r="H45" s="44">
        <v>7430</v>
      </c>
      <c r="I45" s="30">
        <f>Table510[[#This Row],[Column4]]/Table510[[#This Row],[Traženi iznos sredstava (€)]]*100</f>
        <v>50.544217687074834</v>
      </c>
      <c r="J45" s="18"/>
      <c r="K45" s="18"/>
      <c r="L45" s="4"/>
    </row>
    <row r="46" spans="1:12" ht="30" x14ac:dyDescent="0.25">
      <c r="A46" s="24" t="s">
        <v>170</v>
      </c>
      <c r="B46" s="22" t="s">
        <v>171</v>
      </c>
      <c r="C46" s="29">
        <v>75</v>
      </c>
      <c r="D46" s="29">
        <v>75</v>
      </c>
      <c r="E46" s="29" t="s">
        <v>257</v>
      </c>
      <c r="F46" s="30">
        <f>(Table510[[#This Row],[Broj bodova - Mirjana Đurić]]+Table510[[#This Row],[Broj bodova -Igor Vučinoć]])/2</f>
        <v>75</v>
      </c>
      <c r="G46" s="37">
        <v>13610</v>
      </c>
      <c r="H46" s="38">
        <v>6660</v>
      </c>
      <c r="I46" s="30">
        <f>Table510[[#This Row],[Column4]]/Table510[[#This Row],[Traženi iznos sredstava (€)]]*100</f>
        <v>48.934606906686263</v>
      </c>
      <c r="J46" s="18"/>
      <c r="K46" s="18"/>
      <c r="L46" s="4"/>
    </row>
    <row r="47" spans="1:12" ht="45" x14ac:dyDescent="0.25">
      <c r="A47" s="24" t="s">
        <v>172</v>
      </c>
      <c r="B47" s="22" t="s">
        <v>173</v>
      </c>
      <c r="C47" s="29">
        <v>10</v>
      </c>
      <c r="D47" s="29">
        <v>10</v>
      </c>
      <c r="E47" s="29" t="s">
        <v>257</v>
      </c>
      <c r="F47" s="30">
        <f>(Table510[[#This Row],[Broj bodova - Mirjana Đurić]]+Table510[[#This Row],[Broj bodova -Igor Vučinoć]])/2</f>
        <v>10</v>
      </c>
      <c r="G47" s="37">
        <v>12600</v>
      </c>
      <c r="H47" s="45">
        <v>0</v>
      </c>
      <c r="I47" s="30">
        <f>Table510[[#This Row],[Column4]]/Table510[[#This Row],[Traženi iznos sredstava (€)]]*100</f>
        <v>0</v>
      </c>
      <c r="J47" s="18"/>
      <c r="K47" s="18"/>
      <c r="L47" s="4"/>
    </row>
    <row r="48" spans="1:12" ht="30" x14ac:dyDescent="0.25">
      <c r="A48" s="24" t="s">
        <v>174</v>
      </c>
      <c r="B48" s="22" t="s">
        <v>175</v>
      </c>
      <c r="C48" s="29">
        <v>20</v>
      </c>
      <c r="D48" s="29">
        <v>20</v>
      </c>
      <c r="E48" s="29" t="s">
        <v>257</v>
      </c>
      <c r="F48" s="30">
        <f>(Table510[[#This Row],[Broj bodova - Mirjana Đurić]]+Table510[[#This Row],[Broj bodova -Igor Vučinoć]])/2</f>
        <v>20</v>
      </c>
      <c r="G48" s="37">
        <v>11750</v>
      </c>
      <c r="H48" s="45">
        <v>0</v>
      </c>
      <c r="I48" s="30">
        <f>Table510[[#This Row],[Column4]]/Table510[[#This Row],[Traženi iznos sredstava (€)]]*100</f>
        <v>0</v>
      </c>
      <c r="J48" s="18"/>
      <c r="K48" s="18"/>
      <c r="L48" s="4"/>
    </row>
    <row r="49" spans="1:12" ht="60" x14ac:dyDescent="0.25">
      <c r="A49" s="24" t="s">
        <v>176</v>
      </c>
      <c r="B49" s="22" t="s">
        <v>177</v>
      </c>
      <c r="C49" s="29">
        <v>100</v>
      </c>
      <c r="D49" s="29">
        <v>100</v>
      </c>
      <c r="E49" s="29" t="s">
        <v>257</v>
      </c>
      <c r="F49" s="30">
        <f>(Table510[[#This Row],[Broj bodova - Mirjana Đurić]]+Table510[[#This Row],[Broj bodova -Igor Vučinoć]])/2</f>
        <v>100</v>
      </c>
      <c r="G49" s="37">
        <v>13240</v>
      </c>
      <c r="H49" s="46">
        <v>13240</v>
      </c>
      <c r="I49" s="30">
        <f>Table510[[#This Row],[Column4]]/Table510[[#This Row],[Traženi iznos sredstava (€)]]*100</f>
        <v>100</v>
      </c>
      <c r="J49" s="18"/>
      <c r="K49" s="18"/>
      <c r="L49" s="4"/>
    </row>
    <row r="50" spans="1:12" ht="75" x14ac:dyDescent="0.25">
      <c r="A50" s="24" t="s">
        <v>178</v>
      </c>
      <c r="B50" s="22" t="s">
        <v>179</v>
      </c>
      <c r="C50" s="29">
        <v>80</v>
      </c>
      <c r="D50" s="29">
        <v>79</v>
      </c>
      <c r="E50" s="29" t="s">
        <v>257</v>
      </c>
      <c r="F50" s="30">
        <f>(Table510[[#This Row],[Broj bodova - Mirjana Đurić]]+Table510[[#This Row],[Broj bodova -Igor Vučinoć]])/2</f>
        <v>79.5</v>
      </c>
      <c r="G50" s="37">
        <v>12996</v>
      </c>
      <c r="H50" s="34">
        <v>9852</v>
      </c>
      <c r="I50" s="30">
        <f>Table510[[#This Row],[Column4]]/Table510[[#This Row],[Traženi iznos sredstava (€)]]*100</f>
        <v>75.807940904893812</v>
      </c>
      <c r="J50" s="18"/>
      <c r="K50" s="18"/>
      <c r="L50" s="4"/>
    </row>
    <row r="51" spans="1:12" ht="75" x14ac:dyDescent="0.25">
      <c r="A51" s="24" t="s">
        <v>178</v>
      </c>
      <c r="B51" s="22" t="s">
        <v>180</v>
      </c>
      <c r="C51" s="29">
        <v>20</v>
      </c>
      <c r="D51" s="29">
        <v>20</v>
      </c>
      <c r="E51" s="29" t="s">
        <v>257</v>
      </c>
      <c r="F51" s="30">
        <f>(Table510[[#This Row],[Broj bodova - Mirjana Đurić]]+Table510[[#This Row],[Broj bodova -Igor Vučinoć]])/2</f>
        <v>20</v>
      </c>
      <c r="G51" s="37">
        <v>12996</v>
      </c>
      <c r="H51" s="45">
        <v>0</v>
      </c>
      <c r="I51" s="30">
        <f>Table510[[#This Row],[Column4]]/Table510[[#This Row],[Traženi iznos sredstava (€)]]*100</f>
        <v>0</v>
      </c>
      <c r="J51" s="18"/>
      <c r="K51" s="18"/>
      <c r="L51" s="4"/>
    </row>
    <row r="52" spans="1:12" ht="45" x14ac:dyDescent="0.25">
      <c r="A52" s="24" t="s">
        <v>181</v>
      </c>
      <c r="B52" s="22" t="s">
        <v>182</v>
      </c>
      <c r="C52" s="29">
        <v>60</v>
      </c>
      <c r="D52" s="29">
        <v>62</v>
      </c>
      <c r="E52" s="29" t="s">
        <v>257</v>
      </c>
      <c r="F52" s="30">
        <f>(Table510[[#This Row],[Broj bodova - Mirjana Đurić]]+Table510[[#This Row],[Broj bodova -Igor Vučinoć]])/2</f>
        <v>61</v>
      </c>
      <c r="G52" s="37">
        <v>14980</v>
      </c>
      <c r="H52" s="34">
        <v>5880</v>
      </c>
      <c r="I52" s="30">
        <f>Table510[[#This Row],[Column4]]/Table510[[#This Row],[Traženi iznos sredstava (€)]]*100</f>
        <v>39.252336448598129</v>
      </c>
      <c r="J52" s="18"/>
      <c r="K52" s="18"/>
      <c r="L52" s="4"/>
    </row>
    <row r="53" spans="1:12" ht="60" x14ac:dyDescent="0.25">
      <c r="A53" s="24" t="s">
        <v>183</v>
      </c>
      <c r="B53" s="22" t="s">
        <v>184</v>
      </c>
      <c r="C53" s="29">
        <v>80</v>
      </c>
      <c r="D53" s="29">
        <v>82</v>
      </c>
      <c r="E53" s="29" t="s">
        <v>257</v>
      </c>
      <c r="F53" s="30">
        <f>(Table510[[#This Row],[Broj bodova - Mirjana Đurić]]+Table510[[#This Row],[Broj bodova -Igor Vučinoć]])/2</f>
        <v>81</v>
      </c>
      <c r="G53" s="37">
        <v>6150</v>
      </c>
      <c r="H53" s="45">
        <v>4850</v>
      </c>
      <c r="I53" s="30">
        <f>Table510[[#This Row],[Column4]]/Table510[[#This Row],[Traženi iznos sredstava (€)]]*100</f>
        <v>78.861788617886177</v>
      </c>
      <c r="J53" s="18"/>
      <c r="K53" s="18"/>
      <c r="L53" s="4"/>
    </row>
    <row r="54" spans="1:12" ht="105" x14ac:dyDescent="0.25">
      <c r="A54" s="24" t="s">
        <v>185</v>
      </c>
      <c r="B54" s="22" t="s">
        <v>186</v>
      </c>
      <c r="C54" s="29">
        <v>100</v>
      </c>
      <c r="D54" s="29">
        <v>100</v>
      </c>
      <c r="E54" s="29" t="s">
        <v>257</v>
      </c>
      <c r="F54" s="30">
        <f>(Table510[[#This Row],[Broj bodova - Mirjana Đurić]]+Table510[[#This Row],[Broj bodova -Igor Vučinoć]])/2</f>
        <v>100</v>
      </c>
      <c r="G54" s="37">
        <v>2490</v>
      </c>
      <c r="H54" s="45">
        <v>2490</v>
      </c>
      <c r="I54" s="30">
        <f>Table510[[#This Row],[Column4]]/Table510[[#This Row],[Traženi iznos sredstava (€)]]*100</f>
        <v>100</v>
      </c>
      <c r="J54" s="18"/>
      <c r="K54" s="18"/>
      <c r="L54" s="4"/>
    </row>
    <row r="55" spans="1:12" ht="45" x14ac:dyDescent="0.25">
      <c r="A55" s="24" t="s">
        <v>187</v>
      </c>
      <c r="B55" s="22" t="s">
        <v>188</v>
      </c>
      <c r="C55" s="29">
        <v>10</v>
      </c>
      <c r="D55" s="29">
        <v>20</v>
      </c>
      <c r="E55" s="29" t="s">
        <v>257</v>
      </c>
      <c r="F55" s="30">
        <f>(Table510[[#This Row],[Broj bodova - Mirjana Đurić]]+Table510[[#This Row],[Broj bodova -Igor Vučinoć]])/2</f>
        <v>15</v>
      </c>
      <c r="G55" s="37">
        <v>13020</v>
      </c>
      <c r="H55" s="45">
        <v>0</v>
      </c>
      <c r="I55" s="30">
        <f>Table510[[#This Row],[Column4]]/Table510[[#This Row],[Traženi iznos sredstava (€)]]*100</f>
        <v>0</v>
      </c>
      <c r="J55" s="18"/>
      <c r="K55" s="18"/>
      <c r="L55" s="4"/>
    </row>
    <row r="56" spans="1:12" ht="30" x14ac:dyDescent="0.25">
      <c r="A56" s="23" t="s">
        <v>189</v>
      </c>
      <c r="B56" s="22" t="s">
        <v>190</v>
      </c>
      <c r="C56" s="29">
        <v>100</v>
      </c>
      <c r="D56" s="29">
        <v>100</v>
      </c>
      <c r="E56" s="29" t="s">
        <v>257</v>
      </c>
      <c r="F56" s="30">
        <f>(Table510[[#This Row],[Broj bodova - Mirjana Đurić]]+Table510[[#This Row],[Broj bodova -Igor Vučinoć]])/2</f>
        <v>100</v>
      </c>
      <c r="G56" s="37">
        <v>8900</v>
      </c>
      <c r="H56" s="42">
        <v>8900</v>
      </c>
      <c r="I56" s="30">
        <f>Table510[[#This Row],[Column4]]/Table510[[#This Row],[Traženi iznos sredstava (€)]]*100</f>
        <v>100</v>
      </c>
      <c r="J56" s="18"/>
      <c r="K56" s="18"/>
      <c r="L56" s="4"/>
    </row>
    <row r="57" spans="1:12" ht="30" x14ac:dyDescent="0.25">
      <c r="A57" s="24" t="s">
        <v>191</v>
      </c>
      <c r="B57" s="22" t="s">
        <v>192</v>
      </c>
      <c r="C57" s="29">
        <v>10</v>
      </c>
      <c r="D57" s="29">
        <v>20</v>
      </c>
      <c r="E57" s="29" t="s">
        <v>257</v>
      </c>
      <c r="F57" s="30">
        <f>(Table510[[#This Row],[Broj bodova - Mirjana Đurić]]+Table510[[#This Row],[Broj bodova -Igor Vučinoć]])/2</f>
        <v>15</v>
      </c>
      <c r="G57" s="37">
        <v>14335</v>
      </c>
      <c r="H57" s="45">
        <v>0</v>
      </c>
      <c r="I57" s="30">
        <f>Table510[[#This Row],[Column4]]/Table510[[#This Row],[Traženi iznos sredstava (€)]]*100</f>
        <v>0</v>
      </c>
      <c r="J57" s="18"/>
      <c r="K57" s="18"/>
      <c r="L57" s="4"/>
    </row>
    <row r="58" spans="1:12" ht="60" x14ac:dyDescent="0.25">
      <c r="A58" s="24" t="s">
        <v>193</v>
      </c>
      <c r="B58" s="22" t="s">
        <v>194</v>
      </c>
      <c r="C58" s="29">
        <v>10</v>
      </c>
      <c r="D58" s="29">
        <v>10</v>
      </c>
      <c r="E58" s="29" t="s">
        <v>257</v>
      </c>
      <c r="F58" s="30">
        <f>(Table510[[#This Row],[Broj bodova - Mirjana Đurić]]+Table510[[#This Row],[Broj bodova -Igor Vučinoć]])/2</f>
        <v>10</v>
      </c>
      <c r="G58" s="37">
        <v>10200</v>
      </c>
      <c r="H58" s="45">
        <v>0</v>
      </c>
      <c r="I58" s="30">
        <f>Table510[[#This Row],[Column4]]/Table510[[#This Row],[Traženi iznos sredstava (€)]]*100</f>
        <v>0</v>
      </c>
      <c r="J58" s="18"/>
      <c r="K58" s="18"/>
      <c r="L58" s="4"/>
    </row>
    <row r="59" spans="1:12" ht="30" x14ac:dyDescent="0.25">
      <c r="A59" s="24" t="s">
        <v>195</v>
      </c>
      <c r="B59" s="22" t="s">
        <v>196</v>
      </c>
      <c r="C59" s="29">
        <v>10</v>
      </c>
      <c r="D59" s="29">
        <v>10</v>
      </c>
      <c r="E59" s="29" t="s">
        <v>257</v>
      </c>
      <c r="F59" s="30">
        <f>(Table510[[#This Row],[Broj bodova - Mirjana Đurić]]+Table510[[#This Row],[Broj bodova -Igor Vučinoć]])/2</f>
        <v>10</v>
      </c>
      <c r="G59" s="37" t="s">
        <v>92</v>
      </c>
      <c r="H59" s="45">
        <v>0</v>
      </c>
      <c r="I59" s="30">
        <v>0</v>
      </c>
      <c r="J59" s="18"/>
      <c r="K59" s="18"/>
      <c r="L59" s="4"/>
    </row>
    <row r="60" spans="1:12" ht="45" x14ac:dyDescent="0.25">
      <c r="A60" s="24" t="s">
        <v>197</v>
      </c>
      <c r="B60" s="22" t="s">
        <v>198</v>
      </c>
      <c r="C60" s="29">
        <v>60</v>
      </c>
      <c r="D60" s="29">
        <v>62</v>
      </c>
      <c r="E60" s="29" t="s">
        <v>257</v>
      </c>
      <c r="F60" s="30">
        <f>(Table510[[#This Row],[Broj bodova - Mirjana Đurić]]+Table510[[#This Row],[Broj bodova -Igor Vučinoć]])/2</f>
        <v>61</v>
      </c>
      <c r="G60" s="37">
        <v>14400</v>
      </c>
      <c r="H60" s="39">
        <v>4690</v>
      </c>
      <c r="I60" s="30">
        <f>Table510[[#This Row],[Column4]]/Table510[[#This Row],[Traženi iznos sredstava (€)]]*100</f>
        <v>32.569444444444443</v>
      </c>
      <c r="J60" s="18"/>
      <c r="K60" s="18"/>
      <c r="L60" s="4"/>
    </row>
    <row r="61" spans="1:12" ht="45" x14ac:dyDescent="0.25">
      <c r="A61" s="24" t="s">
        <v>199</v>
      </c>
      <c r="B61" s="22" t="s">
        <v>200</v>
      </c>
      <c r="C61" s="29">
        <v>75</v>
      </c>
      <c r="D61" s="29">
        <v>72</v>
      </c>
      <c r="E61" s="29" t="s">
        <v>257</v>
      </c>
      <c r="F61" s="30">
        <f>(Table510[[#This Row],[Broj bodova - Mirjana Đurić]]+Table510[[#This Row],[Broj bodova -Igor Vučinoć]])/2</f>
        <v>73.5</v>
      </c>
      <c r="G61" s="37">
        <v>9335</v>
      </c>
      <c r="H61" s="45">
        <v>4855</v>
      </c>
      <c r="I61" s="30">
        <f>Table510[[#This Row],[Column4]]/Table510[[#This Row],[Traženi iznos sredstava (€)]]*100</f>
        <v>52.008569898232459</v>
      </c>
      <c r="J61" s="18"/>
      <c r="K61" s="18"/>
      <c r="L61" s="4"/>
    </row>
    <row r="62" spans="1:12" ht="30" x14ac:dyDescent="0.25">
      <c r="A62" s="24" t="s">
        <v>201</v>
      </c>
      <c r="B62" s="22" t="s">
        <v>202</v>
      </c>
      <c r="C62" s="29">
        <v>70</v>
      </c>
      <c r="D62" s="29">
        <v>80</v>
      </c>
      <c r="E62" s="29" t="s">
        <v>257</v>
      </c>
      <c r="F62" s="30">
        <f>(Table510[[#This Row],[Broj bodova - Mirjana Đurić]]+Table510[[#This Row],[Broj bodova -Igor Vučinoć]])/2</f>
        <v>75</v>
      </c>
      <c r="G62" s="37">
        <v>14970</v>
      </c>
      <c r="H62" s="34">
        <v>8660</v>
      </c>
      <c r="I62" s="30">
        <f>Table510[[#This Row],[Column4]]/Table510[[#This Row],[Traženi iznos sredstava (€)]]*100</f>
        <v>57.849031396125582</v>
      </c>
      <c r="J62" s="18"/>
      <c r="K62" s="18"/>
      <c r="L62" s="4"/>
    </row>
    <row r="63" spans="1:12" ht="45" x14ac:dyDescent="0.25">
      <c r="A63" s="24" t="s">
        <v>203</v>
      </c>
      <c r="B63" s="22" t="s">
        <v>204</v>
      </c>
      <c r="C63" s="29">
        <v>80</v>
      </c>
      <c r="D63" s="29">
        <v>80</v>
      </c>
      <c r="E63" s="29" t="s">
        <v>257</v>
      </c>
      <c r="F63" s="30">
        <f>(Table510[[#This Row],[Broj bodova - Mirjana Đurić]]+Table510[[#This Row],[Broj bodova -Igor Vučinoć]])/2</f>
        <v>80</v>
      </c>
      <c r="G63" s="37">
        <v>4685</v>
      </c>
      <c r="H63" s="34">
        <v>3685</v>
      </c>
      <c r="I63" s="30">
        <f>Table510[[#This Row],[Column4]]/Table510[[#This Row],[Traženi iznos sredstava (€)]]*100</f>
        <v>78.655282817502666</v>
      </c>
      <c r="J63" s="18"/>
      <c r="K63" s="18"/>
      <c r="L63" s="4"/>
    </row>
    <row r="64" spans="1:12" ht="30" x14ac:dyDescent="0.25">
      <c r="A64" s="24" t="s">
        <v>205</v>
      </c>
      <c r="B64" s="22" t="s">
        <v>206</v>
      </c>
      <c r="C64" s="29">
        <v>10</v>
      </c>
      <c r="D64" s="29">
        <v>10</v>
      </c>
      <c r="E64" s="29" t="s">
        <v>257</v>
      </c>
      <c r="F64" s="30">
        <f>(Table510[[#This Row],[Broj bodova - Mirjana Đurić]]+Table510[[#This Row],[Broj bodova -Igor Vučinoć]])/2</f>
        <v>10</v>
      </c>
      <c r="G64" s="37">
        <v>14940</v>
      </c>
      <c r="H64" s="45">
        <v>0</v>
      </c>
      <c r="I64" s="30">
        <f>Table510[[#This Row],[Column4]]/Table510[[#This Row],[Traženi iznos sredstava (€)]]*100</f>
        <v>0</v>
      </c>
      <c r="J64" s="18"/>
      <c r="K64" s="18"/>
      <c r="L64" s="4"/>
    </row>
    <row r="65" spans="1:14" ht="60" x14ac:dyDescent="0.25">
      <c r="A65" s="23" t="s">
        <v>207</v>
      </c>
      <c r="B65" s="22" t="s">
        <v>208</v>
      </c>
      <c r="C65" s="29">
        <v>10</v>
      </c>
      <c r="D65" s="29">
        <v>10</v>
      </c>
      <c r="E65" s="29" t="s">
        <v>257</v>
      </c>
      <c r="F65" s="30">
        <f>(Table510[[#This Row],[Broj bodova - Mirjana Đurić]]+Table510[[#This Row],[Broj bodova -Igor Vučinoć]])/2</f>
        <v>10</v>
      </c>
      <c r="G65" s="37">
        <v>14965</v>
      </c>
      <c r="H65" s="34">
        <v>0</v>
      </c>
      <c r="I65" s="30">
        <f>Table510[[#This Row],[Column4]]/Table510[[#This Row],[Traženi iznos sredstava (€)]]*100</f>
        <v>0</v>
      </c>
      <c r="J65" s="18"/>
      <c r="K65" s="18"/>
      <c r="L65" s="4"/>
    </row>
    <row r="66" spans="1:14" ht="45" x14ac:dyDescent="0.25">
      <c r="A66" s="23" t="s">
        <v>207</v>
      </c>
      <c r="B66" s="22" t="s">
        <v>209</v>
      </c>
      <c r="C66" s="29">
        <v>60</v>
      </c>
      <c r="D66" s="29">
        <v>60</v>
      </c>
      <c r="E66" s="29" t="s">
        <v>257</v>
      </c>
      <c r="F66" s="30">
        <f>(Table510[[#This Row],[Broj bodova - Mirjana Đurić]]+Table510[[#This Row],[Broj bodova -Igor Vučinoć]])/2</f>
        <v>60</v>
      </c>
      <c r="G66" s="37">
        <v>14600</v>
      </c>
      <c r="H66" s="34">
        <v>7270</v>
      </c>
      <c r="I66" s="30">
        <f>Table510[[#This Row],[Column4]]/Table510[[#This Row],[Traženi iznos sredstava (€)]]*100</f>
        <v>49.794520547945204</v>
      </c>
      <c r="J66" s="18"/>
      <c r="K66" s="18"/>
      <c r="L66" s="4"/>
    </row>
    <row r="67" spans="1:14" ht="45" x14ac:dyDescent="0.25">
      <c r="A67" s="24" t="s">
        <v>210</v>
      </c>
      <c r="B67" s="22" t="s">
        <v>211</v>
      </c>
      <c r="C67" s="29">
        <v>10</v>
      </c>
      <c r="D67" s="29">
        <v>10</v>
      </c>
      <c r="E67" s="29" t="s">
        <v>257</v>
      </c>
      <c r="F67" s="30">
        <f>(Table510[[#This Row],[Broj bodova - Mirjana Đurić]]+Table510[[#This Row],[Broj bodova -Igor Vučinoć]])/2</f>
        <v>10</v>
      </c>
      <c r="G67" s="37">
        <v>10885</v>
      </c>
      <c r="H67" s="45">
        <v>0</v>
      </c>
      <c r="I67" s="30">
        <f>Table510[[#This Row],[Column4]]/Table510[[#This Row],[Traženi iznos sredstava (€)]]*100</f>
        <v>0</v>
      </c>
      <c r="J67" s="18"/>
      <c r="K67" s="18"/>
      <c r="L67" s="4"/>
    </row>
    <row r="68" spans="1:14" ht="60" x14ac:dyDescent="0.25">
      <c r="A68" s="24" t="s">
        <v>212</v>
      </c>
      <c r="B68" s="22" t="s">
        <v>213</v>
      </c>
      <c r="C68" s="29">
        <v>20</v>
      </c>
      <c r="D68" s="29">
        <v>20</v>
      </c>
      <c r="E68" s="29" t="s">
        <v>257</v>
      </c>
      <c r="F68" s="30">
        <f>(Table510[[#This Row],[Broj bodova - Mirjana Đurić]]+Table510[[#This Row],[Broj bodova -Igor Vučinoć]])/2</f>
        <v>20</v>
      </c>
      <c r="G68" s="37">
        <v>14945</v>
      </c>
      <c r="H68" s="45">
        <v>0</v>
      </c>
      <c r="I68" s="30">
        <f>Table510[[#This Row],[Column4]]/Table510[[#This Row],[Traženi iznos sredstava (€)]]*100</f>
        <v>0</v>
      </c>
      <c r="J68" s="18"/>
      <c r="K68" s="18"/>
      <c r="L68" s="4"/>
    </row>
    <row r="69" spans="1:14" ht="30" x14ac:dyDescent="0.25">
      <c r="A69" s="24" t="s">
        <v>214</v>
      </c>
      <c r="B69" s="22" t="s">
        <v>215</v>
      </c>
      <c r="C69" s="29">
        <v>65</v>
      </c>
      <c r="D69" s="29">
        <v>68</v>
      </c>
      <c r="E69" s="29" t="s">
        <v>257</v>
      </c>
      <c r="F69" s="30">
        <f>(Table510[[#This Row],[Broj bodova - Mirjana Đurić]]+Table510[[#This Row],[Broj bodova -Igor Vučinoć]])/2</f>
        <v>66.5</v>
      </c>
      <c r="G69" s="37">
        <v>13960</v>
      </c>
      <c r="H69" s="34">
        <v>7860</v>
      </c>
      <c r="I69" s="30">
        <f>Table510[[#This Row],[Column4]]/Table510[[#This Row],[Traženi iznos sredstava (€)]]*100</f>
        <v>56.303724928366762</v>
      </c>
      <c r="J69" s="18"/>
      <c r="K69" s="18"/>
      <c r="L69" s="4"/>
    </row>
    <row r="70" spans="1:14" ht="60" x14ac:dyDescent="0.25">
      <c r="A70" s="24" t="s">
        <v>216</v>
      </c>
      <c r="B70" s="22" t="s">
        <v>217</v>
      </c>
      <c r="C70" s="29">
        <v>60</v>
      </c>
      <c r="D70" s="29">
        <v>60</v>
      </c>
      <c r="E70" s="29" t="s">
        <v>257</v>
      </c>
      <c r="F70" s="30">
        <f>(Table510[[#This Row],[Broj bodova - Mirjana Đurić]]+Table510[[#This Row],[Broj bodova -Igor Vučinoć]])/2</f>
        <v>60</v>
      </c>
      <c r="G70" s="37">
        <v>14953.89</v>
      </c>
      <c r="H70" s="45">
        <v>4510</v>
      </c>
      <c r="I70" s="30">
        <f>Table510[[#This Row],[Column4]]/Table510[[#This Row],[Traženi iznos sredstava (€)]]*100</f>
        <v>30.159376590305264</v>
      </c>
      <c r="J70" s="18"/>
      <c r="K70" s="18"/>
      <c r="L70" s="4"/>
    </row>
    <row r="71" spans="1:14" ht="30" x14ac:dyDescent="0.25">
      <c r="A71" s="24" t="s">
        <v>218</v>
      </c>
      <c r="B71" s="22" t="s">
        <v>219</v>
      </c>
      <c r="C71" s="29">
        <v>10</v>
      </c>
      <c r="D71" s="29">
        <v>10</v>
      </c>
      <c r="E71" s="29" t="s">
        <v>257</v>
      </c>
      <c r="F71" s="30">
        <f>(Table510[[#This Row],[Broj bodova - Mirjana Đurić]]+Table510[[#This Row],[Broj bodova -Igor Vučinoć]])/2</f>
        <v>10</v>
      </c>
      <c r="G71" s="37">
        <v>9117.7999999999993</v>
      </c>
      <c r="H71" s="45">
        <v>0</v>
      </c>
      <c r="I71" s="30">
        <f>Table510[[#This Row],[Column4]]/Table510[[#This Row],[Traženi iznos sredstava (€)]]*100</f>
        <v>0</v>
      </c>
      <c r="J71" s="18"/>
      <c r="K71" s="18"/>
      <c r="L71" s="4"/>
    </row>
    <row r="72" spans="1:14" ht="45" x14ac:dyDescent="0.25">
      <c r="A72" s="24" t="s">
        <v>22</v>
      </c>
      <c r="B72" s="22" t="s">
        <v>220</v>
      </c>
      <c r="C72" s="29">
        <v>65</v>
      </c>
      <c r="D72" s="29">
        <v>68</v>
      </c>
      <c r="E72" s="29" t="s">
        <v>257</v>
      </c>
      <c r="F72" s="30">
        <f>(Table510[[#This Row],[Broj bodova - Mirjana Đurić]]+Table510[[#This Row],[Broj bodova -Igor Vučinoć]])/2</f>
        <v>66.5</v>
      </c>
      <c r="G72" s="37">
        <v>14992</v>
      </c>
      <c r="H72" s="34">
        <v>7242</v>
      </c>
      <c r="I72" s="30">
        <f>Table510[[#This Row],[Column4]]/Table510[[#This Row],[Traženi iznos sredstava (€)]]*100</f>
        <v>48.305763073639277</v>
      </c>
      <c r="J72" s="18"/>
      <c r="K72" s="18"/>
      <c r="L72" s="4"/>
    </row>
    <row r="73" spans="1:14" ht="60" x14ac:dyDescent="0.25">
      <c r="A73" s="24" t="s">
        <v>221</v>
      </c>
      <c r="B73" s="22" t="s">
        <v>222</v>
      </c>
      <c r="C73" s="29">
        <v>70</v>
      </c>
      <c r="D73" s="29">
        <v>75</v>
      </c>
      <c r="E73" s="29" t="s">
        <v>257</v>
      </c>
      <c r="F73" s="30">
        <f>(Table510[[#This Row],[Broj bodova - Mirjana Đurić]]+Table510[[#This Row],[Broj bodova -Igor Vučinoć]])/2</f>
        <v>72.5</v>
      </c>
      <c r="G73" s="37">
        <v>12075</v>
      </c>
      <c r="H73" s="47">
        <v>6436</v>
      </c>
      <c r="I73" s="30">
        <f>Table510[[#This Row],[Column4]]/Table510[[#This Row],[Traženi iznos sredstava (€)]]*100</f>
        <v>53.300207039337479</v>
      </c>
      <c r="J73" s="18"/>
      <c r="K73" s="18"/>
      <c r="L73" s="4"/>
    </row>
    <row r="74" spans="1:14" ht="45" x14ac:dyDescent="0.25">
      <c r="A74" s="24" t="s">
        <v>221</v>
      </c>
      <c r="B74" s="22" t="s">
        <v>223</v>
      </c>
      <c r="C74" s="29">
        <v>20</v>
      </c>
      <c r="D74" s="29">
        <v>10</v>
      </c>
      <c r="E74" s="29" t="s">
        <v>257</v>
      </c>
      <c r="F74" s="30">
        <f>(Table510[[#This Row],[Broj bodova - Mirjana Đurić]]+Table510[[#This Row],[Broj bodova -Igor Vučinoć]])/2</f>
        <v>15</v>
      </c>
      <c r="G74" s="37">
        <v>6061</v>
      </c>
      <c r="H74" s="47">
        <v>0</v>
      </c>
      <c r="I74" s="30">
        <f>Table510[[#This Row],[Column4]]/Table510[[#This Row],[Traženi iznos sredstava (€)]]*100</f>
        <v>0</v>
      </c>
      <c r="J74" s="18"/>
      <c r="K74" s="18"/>
      <c r="L74" s="4"/>
    </row>
    <row r="75" spans="1:14" ht="75" x14ac:dyDescent="0.25">
      <c r="A75" s="24" t="s">
        <v>224</v>
      </c>
      <c r="B75" s="22" t="s">
        <v>225</v>
      </c>
      <c r="C75" s="29">
        <v>10</v>
      </c>
      <c r="D75" s="29">
        <v>10</v>
      </c>
      <c r="E75" s="29" t="s">
        <v>257</v>
      </c>
      <c r="F75" s="30">
        <f>(Table510[[#This Row],[Broj bodova - Mirjana Đurić]]+Table510[[#This Row],[Broj bodova -Igor Vučinoć]])/2</f>
        <v>10</v>
      </c>
      <c r="G75" s="37">
        <v>10615</v>
      </c>
      <c r="H75" s="45">
        <v>0</v>
      </c>
      <c r="I75" s="30">
        <f>Table510[[#This Row],[Column4]]/Table510[[#This Row],[Traženi iznos sredstava (€)]]*100</f>
        <v>0</v>
      </c>
      <c r="J75" s="18"/>
      <c r="K75" s="18"/>
      <c r="L75" s="4"/>
    </row>
    <row r="76" spans="1:14" ht="30" x14ac:dyDescent="0.25">
      <c r="A76" s="24" t="s">
        <v>226</v>
      </c>
      <c r="B76" s="22" t="s">
        <v>227</v>
      </c>
      <c r="C76" s="29">
        <v>62</v>
      </c>
      <c r="D76" s="29">
        <v>60</v>
      </c>
      <c r="E76" s="29" t="s">
        <v>257</v>
      </c>
      <c r="F76" s="30">
        <f>(Table510[[#This Row],[Broj bodova - Mirjana Đurić]]+Table510[[#This Row],[Broj bodova -Igor Vučinoć]])/2</f>
        <v>61</v>
      </c>
      <c r="G76" s="37">
        <v>13790</v>
      </c>
      <c r="H76" s="48">
        <v>4830</v>
      </c>
      <c r="I76" s="30">
        <f>Table510[[#This Row],[Column4]]/Table510[[#This Row],[Traženi iznos sredstava (€)]]*100</f>
        <v>35.025380710659896</v>
      </c>
      <c r="J76" s="18"/>
      <c r="K76" s="18"/>
      <c r="L76" s="4"/>
    </row>
    <row r="77" spans="1:14" ht="45" x14ac:dyDescent="0.25">
      <c r="A77" s="24" t="s">
        <v>228</v>
      </c>
      <c r="B77" s="22" t="s">
        <v>229</v>
      </c>
      <c r="C77" s="29">
        <v>100</v>
      </c>
      <c r="D77" s="29">
        <v>100</v>
      </c>
      <c r="E77" s="29" t="s">
        <v>257</v>
      </c>
      <c r="F77" s="30">
        <f>(Table510[[#This Row],[Broj bodova - Mirjana Đurić]]+Table510[[#This Row],[Broj bodova -Igor Vučinoć]])/2</f>
        <v>100</v>
      </c>
      <c r="G77" s="37">
        <v>4940</v>
      </c>
      <c r="H77" s="45">
        <v>4940</v>
      </c>
      <c r="I77" s="30">
        <f>Table510[[#This Row],[Column4]]/Table510[[#This Row],[Traženi iznos sredstava (€)]]*100</f>
        <v>100</v>
      </c>
      <c r="J77" s="18"/>
      <c r="K77" s="18"/>
      <c r="L77" s="4"/>
      <c r="N77" t="s">
        <v>28</v>
      </c>
    </row>
    <row r="78" spans="1:14" ht="45" x14ac:dyDescent="0.25">
      <c r="A78" s="24" t="s">
        <v>230</v>
      </c>
      <c r="B78" s="22" t="s">
        <v>231</v>
      </c>
      <c r="C78" s="29">
        <v>10</v>
      </c>
      <c r="D78" s="29">
        <v>10</v>
      </c>
      <c r="E78" s="29" t="s">
        <v>257</v>
      </c>
      <c r="F78" s="30">
        <f>(Table510[[#This Row],[Broj bodova - Mirjana Đurić]]+Table510[[#This Row],[Broj bodova -Igor Vučinoć]])/2</f>
        <v>10</v>
      </c>
      <c r="G78" s="37">
        <v>12525</v>
      </c>
      <c r="H78" s="45">
        <v>0</v>
      </c>
      <c r="I78" s="30">
        <f>Table510[[#This Row],[Column4]]/Table510[[#This Row],[Traženi iznos sredstava (€)]]*100</f>
        <v>0</v>
      </c>
      <c r="J78" s="18"/>
      <c r="K78" s="18"/>
      <c r="L78" s="4"/>
    </row>
    <row r="79" spans="1:14" ht="75" x14ac:dyDescent="0.25">
      <c r="A79" s="23" t="s">
        <v>232</v>
      </c>
      <c r="B79" s="22" t="s">
        <v>233</v>
      </c>
      <c r="C79" s="29">
        <v>65</v>
      </c>
      <c r="D79" s="29">
        <v>70</v>
      </c>
      <c r="E79" s="29" t="s">
        <v>257</v>
      </c>
      <c r="F79" s="30">
        <f>(Table510[[#This Row],[Broj bodova - Mirjana Đurić]]+Table510[[#This Row],[Broj bodova -Igor Vučinoć]])/2</f>
        <v>67.5</v>
      </c>
      <c r="G79" s="37">
        <v>14200</v>
      </c>
      <c r="H79" s="42">
        <v>9000</v>
      </c>
      <c r="I79" s="30">
        <f>Table510[[#This Row],[Column4]]/Table510[[#This Row],[Traženi iznos sredstava (€)]]*100</f>
        <v>63.380281690140848</v>
      </c>
      <c r="J79" s="18"/>
      <c r="K79" s="18"/>
      <c r="L79" s="4"/>
    </row>
    <row r="80" spans="1:14" ht="30.75" thickBot="1" x14ac:dyDescent="0.3">
      <c r="A80" s="23" t="s">
        <v>234</v>
      </c>
      <c r="B80" s="22" t="s">
        <v>235</v>
      </c>
      <c r="C80" s="29">
        <v>75</v>
      </c>
      <c r="D80" s="29">
        <v>80</v>
      </c>
      <c r="E80" s="29" t="s">
        <v>257</v>
      </c>
      <c r="F80" s="30">
        <f>(Table510[[#This Row],[Broj bodova - Mirjana Đurić]]+Table510[[#This Row],[Broj bodova -Igor Vučinoć]])/2</f>
        <v>77.5</v>
      </c>
      <c r="G80" s="37">
        <v>11100</v>
      </c>
      <c r="H80" s="67">
        <v>6950</v>
      </c>
      <c r="I80" s="30">
        <f>Table510[[#This Row],[Column4]]/Table510[[#This Row],[Traženi iznos sredstava (€)]]*100</f>
        <v>62.612612612612615</v>
      </c>
      <c r="J80" s="18"/>
      <c r="K80" s="18"/>
      <c r="L80" s="4"/>
    </row>
    <row r="81" spans="1:12" ht="75" x14ac:dyDescent="0.25">
      <c r="A81" s="23" t="s">
        <v>236</v>
      </c>
      <c r="B81" s="22" t="s">
        <v>237</v>
      </c>
      <c r="C81" s="29">
        <v>100</v>
      </c>
      <c r="D81" s="29">
        <v>100</v>
      </c>
      <c r="E81" s="29" t="s">
        <v>257</v>
      </c>
      <c r="F81" s="30">
        <f>(Table510[[#This Row],[Broj bodova - Mirjana Đurić]]+Table510[[#This Row],[Broj bodova -Igor Vučinoć]])/2</f>
        <v>100</v>
      </c>
      <c r="G81" s="37">
        <v>14890</v>
      </c>
      <c r="H81" s="45">
        <v>14890</v>
      </c>
      <c r="I81" s="30">
        <f>Table510[[#This Row],[Column4]]/Table510[[#This Row],[Traženi iznos sredstava (€)]]*100</f>
        <v>100</v>
      </c>
      <c r="J81" s="18"/>
      <c r="K81" s="18"/>
      <c r="L81" s="4"/>
    </row>
    <row r="82" spans="1:12" ht="45" x14ac:dyDescent="0.25">
      <c r="A82" s="24" t="s">
        <v>238</v>
      </c>
      <c r="B82" s="22" t="s">
        <v>239</v>
      </c>
      <c r="C82" s="29">
        <v>10</v>
      </c>
      <c r="D82" s="29">
        <v>10</v>
      </c>
      <c r="E82" s="29" t="s">
        <v>257</v>
      </c>
      <c r="F82" s="30">
        <f>(Table510[[#This Row],[Broj bodova - Mirjana Đurić]]+Table510[[#This Row],[Broj bodova -Igor Vučinoć]])/2</f>
        <v>10</v>
      </c>
      <c r="G82" s="37">
        <v>14313</v>
      </c>
      <c r="H82" s="48">
        <v>0</v>
      </c>
      <c r="I82" s="30">
        <f>Table510[[#This Row],[Column4]]/Table510[[#This Row],[Traženi iznos sredstava (€)]]*100</f>
        <v>0</v>
      </c>
      <c r="J82" s="18"/>
      <c r="K82" s="18"/>
      <c r="L82" s="4"/>
    </row>
    <row r="83" spans="1:12" ht="45" x14ac:dyDescent="0.25">
      <c r="A83" s="24" t="s">
        <v>240</v>
      </c>
      <c r="B83" s="22" t="s">
        <v>241</v>
      </c>
      <c r="C83" s="29">
        <v>60</v>
      </c>
      <c r="D83" s="29">
        <v>65</v>
      </c>
      <c r="E83" s="29" t="s">
        <v>257</v>
      </c>
      <c r="F83" s="30">
        <f>(Table510[[#This Row],[Broj bodova - Mirjana Đurić]]+Table510[[#This Row],[Broj bodova -Igor Vučinoć]])/2</f>
        <v>62.5</v>
      </c>
      <c r="G83" s="37">
        <v>11457</v>
      </c>
      <c r="H83" s="38">
        <v>4565</v>
      </c>
      <c r="I83" s="30">
        <f>Table510[[#This Row],[Column4]]/Table510[[#This Row],[Traženi iznos sredstava (€)]]*100</f>
        <v>39.844636466788863</v>
      </c>
      <c r="J83" s="18"/>
      <c r="K83" s="18"/>
      <c r="L83" s="4"/>
    </row>
    <row r="84" spans="1:12" ht="30" x14ac:dyDescent="0.25">
      <c r="A84" s="23" t="s">
        <v>242</v>
      </c>
      <c r="B84" s="22" t="s">
        <v>243</v>
      </c>
      <c r="C84" s="29">
        <v>10</v>
      </c>
      <c r="D84" s="29">
        <v>10</v>
      </c>
      <c r="E84" s="29" t="s">
        <v>257</v>
      </c>
      <c r="F84" s="30">
        <f>(Table510[[#This Row],[Broj bodova - Mirjana Đurić]]+Table510[[#This Row],[Broj bodova -Igor Vučinoć]])/2</f>
        <v>10</v>
      </c>
      <c r="G84" s="37">
        <v>13970</v>
      </c>
      <c r="H84" s="45">
        <v>0</v>
      </c>
      <c r="I84" s="30">
        <f>Table510[[#This Row],[Column4]]/Table510[[#This Row],[Traženi iznos sredstava (€)]]*100</f>
        <v>0</v>
      </c>
      <c r="J84" s="18"/>
      <c r="K84" s="18"/>
      <c r="L84" s="4"/>
    </row>
    <row r="85" spans="1:12" ht="30" x14ac:dyDescent="0.25">
      <c r="A85" s="24" t="s">
        <v>244</v>
      </c>
      <c r="B85" s="22" t="s">
        <v>245</v>
      </c>
      <c r="C85" s="29">
        <v>65</v>
      </c>
      <c r="D85" s="29">
        <v>70</v>
      </c>
      <c r="E85" s="29" t="s">
        <v>257</v>
      </c>
      <c r="F85" s="30">
        <f>(Table510[[#This Row],[Broj bodova - Mirjana Đurić]]+Table510[[#This Row],[Broj bodova -Igor Vučinoć]])/2</f>
        <v>67.5</v>
      </c>
      <c r="G85" s="37">
        <v>11946</v>
      </c>
      <c r="H85" s="34">
        <v>5316</v>
      </c>
      <c r="I85" s="30">
        <f>Table510[[#This Row],[Column4]]/Table510[[#This Row],[Traženi iznos sredstava (€)]]*100</f>
        <v>44.500251130085381</v>
      </c>
      <c r="J85" s="18"/>
      <c r="K85" s="18"/>
      <c r="L85" s="4"/>
    </row>
    <row r="86" spans="1:12" ht="45" x14ac:dyDescent="0.25">
      <c r="A86" s="24" t="s">
        <v>246</v>
      </c>
      <c r="B86" s="22" t="s">
        <v>247</v>
      </c>
      <c r="C86" s="29">
        <v>20</v>
      </c>
      <c r="D86" s="29">
        <v>10</v>
      </c>
      <c r="E86" s="29" t="s">
        <v>257</v>
      </c>
      <c r="F86" s="30">
        <f>(Table510[[#This Row],[Broj bodova - Mirjana Đurić]]+Table510[[#This Row],[Broj bodova -Igor Vučinoć]])/2</f>
        <v>15</v>
      </c>
      <c r="G86" s="37">
        <v>14806</v>
      </c>
      <c r="H86" s="34">
        <v>0</v>
      </c>
      <c r="I86" s="30">
        <f>Table510[[#This Row],[Column4]]/Table510[[#This Row],[Traženi iznos sredstava (€)]]*100</f>
        <v>0</v>
      </c>
      <c r="J86" s="18"/>
      <c r="K86" s="18"/>
      <c r="L86" s="4"/>
    </row>
    <row r="87" spans="1:12" ht="45" x14ac:dyDescent="0.25">
      <c r="A87" s="24" t="s">
        <v>246</v>
      </c>
      <c r="B87" s="22" t="s">
        <v>248</v>
      </c>
      <c r="C87" s="29">
        <v>79</v>
      </c>
      <c r="D87" s="29">
        <v>78</v>
      </c>
      <c r="E87" s="29" t="s">
        <v>257</v>
      </c>
      <c r="F87" s="30">
        <f>(Table510[[#This Row],[Broj bodova - Mirjana Đurić]]+Table510[[#This Row],[Broj bodova -Igor Vučinoć]])/2</f>
        <v>78.5</v>
      </c>
      <c r="G87" s="37">
        <v>14829</v>
      </c>
      <c r="H87" s="34">
        <v>10105</v>
      </c>
      <c r="I87" s="30">
        <f>Table510[[#This Row],[Column4]]/Table510[[#This Row],[Traženi iznos sredstava (€)]]*100</f>
        <v>68.143502596264071</v>
      </c>
      <c r="J87" s="18"/>
      <c r="K87" s="18"/>
      <c r="L87" s="4"/>
    </row>
    <row r="88" spans="1:12" ht="30" x14ac:dyDescent="0.25">
      <c r="A88" s="24" t="s">
        <v>249</v>
      </c>
      <c r="B88" s="22" t="s">
        <v>250</v>
      </c>
      <c r="C88" s="29">
        <v>72</v>
      </c>
      <c r="D88" s="29">
        <v>70</v>
      </c>
      <c r="E88" s="29" t="s">
        <v>257</v>
      </c>
      <c r="F88" s="30">
        <f>(Table510[[#This Row],[Broj bodova - Mirjana Đurić]]+Table510[[#This Row],[Broj bodova -Igor Vučinoć]])/2</f>
        <v>71</v>
      </c>
      <c r="G88" s="37">
        <v>6930</v>
      </c>
      <c r="H88" s="50">
        <v>3755</v>
      </c>
      <c r="I88" s="30">
        <f>Table510[[#This Row],[Column4]]/Table510[[#This Row],[Traženi iznos sredstava (€)]]*100</f>
        <v>54.184704184704181</v>
      </c>
      <c r="J88" s="18"/>
      <c r="K88" s="18"/>
      <c r="L88" s="4"/>
    </row>
    <row r="89" spans="1:12" ht="45" x14ac:dyDescent="0.25">
      <c r="A89" s="24" t="s">
        <v>251</v>
      </c>
      <c r="B89" s="22" t="s">
        <v>252</v>
      </c>
      <c r="C89" s="29">
        <v>10</v>
      </c>
      <c r="D89" s="29">
        <v>10</v>
      </c>
      <c r="E89" s="29" t="s">
        <v>257</v>
      </c>
      <c r="F89" s="30">
        <f>(Table510[[#This Row],[Broj bodova - Mirjana Đurić]]+Table510[[#This Row],[Broj bodova -Igor Vučinoć]])/2</f>
        <v>10</v>
      </c>
      <c r="G89" s="37">
        <v>6275</v>
      </c>
      <c r="H89" s="45">
        <v>0</v>
      </c>
      <c r="I89" s="30">
        <f>Table510[[#This Row],[Column4]]/Table510[[#This Row],[Traženi iznos sredstava (€)]]*100</f>
        <v>0</v>
      </c>
      <c r="J89" s="18"/>
      <c r="K89" s="18"/>
      <c r="L89" s="4"/>
    </row>
    <row r="90" spans="1:12" ht="90" x14ac:dyDescent="0.25">
      <c r="A90" s="24" t="s">
        <v>253</v>
      </c>
      <c r="B90" s="22" t="s">
        <v>254</v>
      </c>
      <c r="C90" s="29">
        <v>73</v>
      </c>
      <c r="D90" s="29">
        <v>70</v>
      </c>
      <c r="E90" s="29" t="s">
        <v>257</v>
      </c>
      <c r="F90" s="30">
        <f>(Table510[[#This Row],[Broj bodova - Mirjana Đurić]]+Table510[[#This Row],[Broj bodova -Igor Vučinoć]])/2</f>
        <v>71.5</v>
      </c>
      <c r="G90" s="37">
        <v>9974</v>
      </c>
      <c r="H90" s="48">
        <v>5610</v>
      </c>
      <c r="I90" s="30">
        <f>Table510[[#This Row],[Column4]]/Table510[[#This Row],[Traženi iznos sredstava (€)]]*100</f>
        <v>56.246240224583921</v>
      </c>
      <c r="J90" s="18"/>
      <c r="K90" s="18"/>
      <c r="L90" s="4"/>
    </row>
    <row r="91" spans="1:12" ht="60" x14ac:dyDescent="0.25">
      <c r="A91" s="24" t="s">
        <v>255</v>
      </c>
      <c r="B91" s="22" t="s">
        <v>256</v>
      </c>
      <c r="C91" s="29">
        <v>73</v>
      </c>
      <c r="D91" s="29">
        <v>71</v>
      </c>
      <c r="E91" s="29" t="s">
        <v>257</v>
      </c>
      <c r="F91" s="30">
        <f>(Table510[[#This Row],[Broj bodova - Mirjana Đurić]]+Table510[[#This Row],[Broj bodova -Igor Vučinoć]])/2</f>
        <v>72</v>
      </c>
      <c r="G91" s="37">
        <v>13130</v>
      </c>
      <c r="H91" s="34">
        <v>7620</v>
      </c>
      <c r="I91" s="30">
        <f>Table510[[#This Row],[Column4]]/Table510[[#This Row],[Traženi iznos sredstava (€)]]*100</f>
        <v>58.035034272658038</v>
      </c>
      <c r="J91" s="18"/>
      <c r="K91" s="18"/>
      <c r="L91" s="4"/>
    </row>
    <row r="92" spans="1:12" ht="75" x14ac:dyDescent="0.25">
      <c r="A92" s="24" t="s">
        <v>29</v>
      </c>
      <c r="B92" s="22" t="s">
        <v>30</v>
      </c>
      <c r="C92" s="29">
        <v>60</v>
      </c>
      <c r="D92" s="29">
        <v>60</v>
      </c>
      <c r="E92" s="29" t="s">
        <v>257</v>
      </c>
      <c r="F92" s="30">
        <f>(Table510[[#This Row],[Broj bodova - Mirjana Đurić]]+Table510[[#This Row],[Broj bodova -Igor Vučinoć]])/2</f>
        <v>60</v>
      </c>
      <c r="G92" s="37">
        <v>14895</v>
      </c>
      <c r="H92" s="51">
        <v>4720</v>
      </c>
      <c r="I92" s="30">
        <f>Table510[[#This Row],[Column4]]/Table510[[#This Row],[Traženi iznos sredstava (€)]]*100</f>
        <v>31.688486069150724</v>
      </c>
      <c r="J92" s="18"/>
      <c r="K92" s="18"/>
      <c r="L92" s="4"/>
    </row>
    <row r="93" spans="1:12" ht="45" x14ac:dyDescent="0.25">
      <c r="A93" s="24" t="s">
        <v>31</v>
      </c>
      <c r="B93" s="22" t="s">
        <v>32</v>
      </c>
      <c r="C93" s="29">
        <v>10</v>
      </c>
      <c r="D93" s="29">
        <v>10</v>
      </c>
      <c r="E93" s="29" t="s">
        <v>257</v>
      </c>
      <c r="F93" s="30">
        <f>(Table510[[#This Row],[Broj bodova - Mirjana Đurić]]+Table510[[#This Row],[Broj bodova -Igor Vučinoć]])/2</f>
        <v>10</v>
      </c>
      <c r="G93" s="37">
        <v>12200</v>
      </c>
      <c r="H93" s="45">
        <v>0</v>
      </c>
      <c r="I93" s="30">
        <f>Table510[[#This Row],[Column4]]/Table510[[#This Row],[Traženi iznos sredstava (€)]]*100</f>
        <v>0</v>
      </c>
      <c r="J93" s="18"/>
      <c r="K93" s="18"/>
      <c r="L93" s="4"/>
    </row>
    <row r="94" spans="1:12" x14ac:dyDescent="0.25">
      <c r="A94" s="24" t="s">
        <v>33</v>
      </c>
      <c r="B94" s="22" t="s">
        <v>34</v>
      </c>
      <c r="C94" s="29">
        <v>62</v>
      </c>
      <c r="D94" s="29">
        <v>60</v>
      </c>
      <c r="E94" s="29" t="s">
        <v>257</v>
      </c>
      <c r="F94" s="30">
        <f>(Table510[[#This Row],[Broj bodova - Mirjana Đurić]]+Table510[[#This Row],[Broj bodova -Igor Vučinoć]])/2</f>
        <v>61</v>
      </c>
      <c r="G94" s="37">
        <v>9480</v>
      </c>
      <c r="H94" s="38">
        <v>3550</v>
      </c>
      <c r="I94" s="30">
        <f>Table510[[#This Row],[Column4]]/Table510[[#This Row],[Traženi iznos sredstava (€)]]*100</f>
        <v>37.447257383966246</v>
      </c>
      <c r="J94" s="18"/>
      <c r="K94" s="18"/>
      <c r="L94" s="4"/>
    </row>
    <row r="95" spans="1:12" ht="60" x14ac:dyDescent="0.25">
      <c r="A95" s="24" t="s">
        <v>35</v>
      </c>
      <c r="B95" s="22" t="s">
        <v>36</v>
      </c>
      <c r="C95" s="29">
        <v>10</v>
      </c>
      <c r="D95" s="29">
        <v>10</v>
      </c>
      <c r="E95" s="29" t="s">
        <v>257</v>
      </c>
      <c r="F95" s="30">
        <f>(Table510[[#This Row],[Broj bodova - Mirjana Đurić]]+Table510[[#This Row],[Broj bodova -Igor Vučinoć]])/2</f>
        <v>10</v>
      </c>
      <c r="G95" s="37">
        <v>11600</v>
      </c>
      <c r="H95" s="45">
        <v>0</v>
      </c>
      <c r="I95" s="30">
        <f>Table510[[#This Row],[Column4]]/Table510[[#This Row],[Traženi iznos sredstava (€)]]*100</f>
        <v>0</v>
      </c>
      <c r="J95" s="18"/>
      <c r="K95" s="18"/>
      <c r="L95" s="4"/>
    </row>
    <row r="96" spans="1:12" ht="30" x14ac:dyDescent="0.25">
      <c r="A96" s="24" t="s">
        <v>37</v>
      </c>
      <c r="B96" s="22" t="s">
        <v>38</v>
      </c>
      <c r="C96" s="29">
        <v>10</v>
      </c>
      <c r="D96" s="29">
        <v>10</v>
      </c>
      <c r="E96" s="29" t="s">
        <v>257</v>
      </c>
      <c r="F96" s="30">
        <f>(Table510[[#This Row],[Broj bodova - Mirjana Đurić]]+Table510[[#This Row],[Broj bodova -Igor Vučinoć]])/2</f>
        <v>10</v>
      </c>
      <c r="G96" s="37">
        <v>12380</v>
      </c>
      <c r="H96" s="45">
        <v>0</v>
      </c>
      <c r="I96" s="30">
        <f>Table510[[#This Row],[Column4]]/Table510[[#This Row],[Traženi iznos sredstava (€)]]*100</f>
        <v>0</v>
      </c>
      <c r="J96" s="18"/>
      <c r="K96" s="18"/>
      <c r="L96" s="4"/>
    </row>
    <row r="97" spans="1:16" x14ac:dyDescent="0.25">
      <c r="A97" s="24" t="s">
        <v>39</v>
      </c>
      <c r="B97" s="22" t="s">
        <v>40</v>
      </c>
      <c r="C97" s="29">
        <v>10</v>
      </c>
      <c r="D97" s="29">
        <v>10</v>
      </c>
      <c r="E97" s="29" t="s">
        <v>257</v>
      </c>
      <c r="F97" s="30">
        <f>(Table510[[#This Row],[Broj bodova - Mirjana Đurić]]+Table510[[#This Row],[Broj bodova -Igor Vučinoć]])/2</f>
        <v>10</v>
      </c>
      <c r="G97" s="37">
        <v>4642</v>
      </c>
      <c r="H97" s="45">
        <v>0</v>
      </c>
      <c r="I97" s="30">
        <f>Table510[[#This Row],[Column4]]/Table510[[#This Row],[Traženi iznos sredstava (€)]]*100</f>
        <v>0</v>
      </c>
      <c r="J97" s="18"/>
      <c r="K97" s="18"/>
      <c r="L97" s="4"/>
    </row>
    <row r="98" spans="1:16" ht="30" x14ac:dyDescent="0.25">
      <c r="A98" s="23" t="s">
        <v>41</v>
      </c>
      <c r="B98" s="22" t="s">
        <v>42</v>
      </c>
      <c r="C98" s="29">
        <v>100</v>
      </c>
      <c r="D98" s="29">
        <v>100</v>
      </c>
      <c r="E98" s="29" t="s">
        <v>257</v>
      </c>
      <c r="F98" s="30">
        <f>(Table510[[#This Row],[Broj bodova - Mirjana Đurić]]+Table510[[#This Row],[Broj bodova -Igor Vučinoć]])/2</f>
        <v>100</v>
      </c>
      <c r="G98" s="37">
        <v>14000</v>
      </c>
      <c r="H98" s="45">
        <v>14000</v>
      </c>
      <c r="I98" s="30">
        <f>Table510[[#This Row],[Column4]]/Table510[[#This Row],[Traženi iznos sredstava (€)]]*100</f>
        <v>100</v>
      </c>
      <c r="J98" s="18"/>
      <c r="K98" s="18"/>
      <c r="L98" s="4"/>
    </row>
    <row r="99" spans="1:16" ht="75" x14ac:dyDescent="0.25">
      <c r="A99" s="23" t="s">
        <v>43</v>
      </c>
      <c r="B99" s="22" t="s">
        <v>44</v>
      </c>
      <c r="C99" s="55">
        <v>20</v>
      </c>
      <c r="D99" s="29">
        <v>20</v>
      </c>
      <c r="E99" s="29" t="s">
        <v>257</v>
      </c>
      <c r="F99" s="30">
        <f>(Table510[[#This Row],[Broj bodova - Mirjana Đurić]]+Table510[[#This Row],[Broj bodova -Igor Vučinoć]])/2</f>
        <v>20</v>
      </c>
      <c r="G99" s="37">
        <v>12588</v>
      </c>
      <c r="H99" s="45">
        <v>0</v>
      </c>
      <c r="I99" s="30">
        <f>Table510[[#This Row],[Column4]]/Table510[[#This Row],[Traženi iznos sredstava (€)]]*100</f>
        <v>0</v>
      </c>
      <c r="J99" s="18"/>
      <c r="K99" s="18"/>
      <c r="L99" s="4"/>
    </row>
    <row r="100" spans="1:16" ht="60" x14ac:dyDescent="0.25">
      <c r="A100" s="23" t="s">
        <v>45</v>
      </c>
      <c r="B100" s="22" t="s">
        <v>46</v>
      </c>
      <c r="C100" s="29">
        <v>10</v>
      </c>
      <c r="D100" s="29">
        <v>10</v>
      </c>
      <c r="E100" s="29" t="s">
        <v>257</v>
      </c>
      <c r="F100" s="30">
        <f>(Table510[[#This Row],[Broj bodova - Mirjana Đurić]]+Table510[[#This Row],[Broj bodova -Igor Vučinoć]])/2</f>
        <v>10</v>
      </c>
      <c r="G100" s="37">
        <v>6030</v>
      </c>
      <c r="H100" s="45">
        <v>0</v>
      </c>
      <c r="I100" s="30">
        <f>Table510[[#This Row],[Column4]]/Table510[[#This Row],[Traženi iznos sredstava (€)]]*100</f>
        <v>0</v>
      </c>
      <c r="J100" s="18"/>
      <c r="K100" s="18"/>
      <c r="L100" s="4"/>
    </row>
    <row r="101" spans="1:16" ht="60" x14ac:dyDescent="0.25">
      <c r="A101" s="23" t="s">
        <v>47</v>
      </c>
      <c r="B101" s="22" t="s">
        <v>48</v>
      </c>
      <c r="C101" s="29">
        <v>68</v>
      </c>
      <c r="D101" s="29">
        <v>72</v>
      </c>
      <c r="E101" s="29" t="s">
        <v>257</v>
      </c>
      <c r="F101" s="30">
        <f>(Table510[[#This Row],[Broj bodova - Mirjana Đurić]]+Table510[[#This Row],[Broj bodova -Igor Vučinoć]])/2</f>
        <v>70</v>
      </c>
      <c r="G101" s="37">
        <v>14995</v>
      </c>
      <c r="H101" s="68">
        <v>5000</v>
      </c>
      <c r="I101" s="30">
        <f>Table510[[#This Row],[Column4]]/Table510[[#This Row],[Traženi iznos sredstava (€)]]*100</f>
        <v>33.344448149383126</v>
      </c>
      <c r="J101" s="18"/>
      <c r="K101" s="18"/>
      <c r="L101" s="4"/>
    </row>
    <row r="102" spans="1:16" ht="60" x14ac:dyDescent="0.25">
      <c r="A102" s="24" t="s">
        <v>49</v>
      </c>
      <c r="B102" s="22" t="s">
        <v>50</v>
      </c>
      <c r="C102" s="29">
        <v>62</v>
      </c>
      <c r="D102" s="29">
        <v>61</v>
      </c>
      <c r="E102" s="29" t="s">
        <v>257</v>
      </c>
      <c r="F102" s="30">
        <f>(Table510[[#This Row],[Broj bodova - Mirjana Đurić]]+Table510[[#This Row],[Broj bodova -Igor Vučinoć]])/2</f>
        <v>61.5</v>
      </c>
      <c r="G102" s="37">
        <v>14375</v>
      </c>
      <c r="H102" s="45">
        <v>6300</v>
      </c>
      <c r="I102" s="30">
        <f>Table510[[#This Row],[Column4]]/Table510[[#This Row],[Traženi iznos sredstava (€)]]*100</f>
        <v>43.826086956521735</v>
      </c>
      <c r="J102" s="18"/>
      <c r="K102" s="18"/>
      <c r="L102" s="4"/>
    </row>
    <row r="103" spans="1:16" x14ac:dyDescent="0.25">
      <c r="A103" s="23" t="s">
        <v>51</v>
      </c>
      <c r="B103" s="22" t="s">
        <v>52</v>
      </c>
      <c r="C103" s="29">
        <v>62</v>
      </c>
      <c r="D103" s="29">
        <v>61</v>
      </c>
      <c r="E103" s="29" t="s">
        <v>257</v>
      </c>
      <c r="F103" s="30">
        <f>(Table510[[#This Row],[Broj bodova - Mirjana Đurić]]+Table510[[#This Row],[Broj bodova -Igor Vučinoć]])/2</f>
        <v>61.5</v>
      </c>
      <c r="G103" s="37">
        <v>14920</v>
      </c>
      <c r="H103" s="45">
        <v>5200</v>
      </c>
      <c r="I103" s="30">
        <f>Table510[[#This Row],[Column4]]/Table510[[#This Row],[Traženi iznos sredstava (€)]]*100</f>
        <v>34.852546916890084</v>
      </c>
      <c r="J103" s="18"/>
      <c r="K103" s="18"/>
      <c r="L103" s="4"/>
    </row>
    <row r="104" spans="1:16" ht="30" x14ac:dyDescent="0.25">
      <c r="A104" s="24" t="s">
        <v>23</v>
      </c>
      <c r="B104" s="22" t="s">
        <v>53</v>
      </c>
      <c r="C104" s="29">
        <v>10</v>
      </c>
      <c r="D104" s="29">
        <v>10</v>
      </c>
      <c r="E104" s="29" t="s">
        <v>257</v>
      </c>
      <c r="F104" s="30">
        <f>(Table510[[#This Row],[Broj bodova - Mirjana Đurić]]+Table510[[#This Row],[Broj bodova -Igor Vučinoć]])/2</f>
        <v>10</v>
      </c>
      <c r="G104" s="37">
        <v>7565</v>
      </c>
      <c r="H104" s="45">
        <v>0</v>
      </c>
      <c r="I104" s="30">
        <f>Table510[[#This Row],[Column4]]/Table510[[#This Row],[Traženi iznos sredstava (€)]]*100</f>
        <v>0</v>
      </c>
      <c r="J104" s="18"/>
      <c r="K104" s="18"/>
      <c r="L104" s="4"/>
    </row>
    <row r="105" spans="1:16" ht="45" x14ac:dyDescent="0.25">
      <c r="A105" s="24" t="s">
        <v>54</v>
      </c>
      <c r="B105" s="22" t="s">
        <v>55</v>
      </c>
      <c r="C105" s="29">
        <v>10</v>
      </c>
      <c r="D105" s="29">
        <v>10</v>
      </c>
      <c r="E105" s="29" t="s">
        <v>257</v>
      </c>
      <c r="F105" s="30">
        <f>(Table510[[#This Row],[Broj bodova - Mirjana Đurić]]+Table510[[#This Row],[Broj bodova -Igor Vučinoć]])/2</f>
        <v>10</v>
      </c>
      <c r="G105" s="37">
        <v>6440</v>
      </c>
      <c r="H105" s="45">
        <v>0</v>
      </c>
      <c r="I105" s="30">
        <f>Table510[[#This Row],[Column4]]/Table510[[#This Row],[Traženi iznos sredstava (€)]]*100</f>
        <v>0</v>
      </c>
      <c r="J105" s="18"/>
      <c r="K105" s="18"/>
      <c r="L105" s="4"/>
    </row>
    <row r="106" spans="1:16" ht="45" x14ac:dyDescent="0.25">
      <c r="A106" s="24" t="s">
        <v>54</v>
      </c>
      <c r="B106" s="22" t="s">
        <v>56</v>
      </c>
      <c r="C106" s="29">
        <v>72</v>
      </c>
      <c r="D106" s="29">
        <v>75</v>
      </c>
      <c r="E106" s="29" t="s">
        <v>257</v>
      </c>
      <c r="F106" s="30">
        <f>(Table510[[#This Row],[Broj bodova - Mirjana Đurić]]+Table510[[#This Row],[Broj bodova -Igor Vučinoć]])/2</f>
        <v>73.5</v>
      </c>
      <c r="G106" s="37">
        <v>14972</v>
      </c>
      <c r="H106" s="45">
        <v>11510</v>
      </c>
      <c r="I106" s="30">
        <f>Table510[[#This Row],[Column4]]/Table510[[#This Row],[Traženi iznos sredstava (€)]]*100</f>
        <v>76.876836761955644</v>
      </c>
      <c r="J106" s="18"/>
      <c r="K106" s="18"/>
      <c r="L106" s="4"/>
    </row>
    <row r="107" spans="1:16" ht="45" x14ac:dyDescent="0.25">
      <c r="A107" s="24" t="s">
        <v>57</v>
      </c>
      <c r="B107" s="22" t="s">
        <v>58</v>
      </c>
      <c r="C107" s="29">
        <v>71</v>
      </c>
      <c r="D107" s="29">
        <v>74</v>
      </c>
      <c r="E107" s="29" t="s">
        <v>257</v>
      </c>
      <c r="F107" s="30">
        <f>(Table510[[#This Row],[Broj bodova - Mirjana Đurić]]+Table510[[#This Row],[Broj bodova -Igor Vučinoć]])/2</f>
        <v>72.5</v>
      </c>
      <c r="G107" s="37">
        <v>7410</v>
      </c>
      <c r="H107" s="53">
        <v>4010</v>
      </c>
      <c r="I107" s="30">
        <f>Table510[[#This Row],[Column4]]/Table510[[#This Row],[Traženi iznos sredstava (€)]]*100</f>
        <v>54.116059379217276</v>
      </c>
      <c r="J107" s="18"/>
      <c r="K107" s="18"/>
      <c r="L107" s="4"/>
      <c r="P107" s="13"/>
    </row>
    <row r="108" spans="1:16" ht="45" x14ac:dyDescent="0.25">
      <c r="A108" s="23" t="s">
        <v>59</v>
      </c>
      <c r="B108" s="22" t="s">
        <v>60</v>
      </c>
      <c r="C108" s="29">
        <v>72</v>
      </c>
      <c r="D108" s="29">
        <v>72</v>
      </c>
      <c r="E108" s="29" t="s">
        <v>257</v>
      </c>
      <c r="F108" s="30">
        <f>(Table510[[#This Row],[Broj bodova - Mirjana Đurić]]+Table510[[#This Row],[Broj bodova -Igor Vučinoć]])/2</f>
        <v>72</v>
      </c>
      <c r="G108" s="37">
        <v>14900</v>
      </c>
      <c r="H108" s="69">
        <v>11000</v>
      </c>
      <c r="I108" s="30">
        <f>Table510[[#This Row],[Column4]]/Table510[[#This Row],[Traženi iznos sredstava (€)]]*100</f>
        <v>73.825503355704697</v>
      </c>
      <c r="J108" s="18"/>
      <c r="K108" s="18"/>
      <c r="L108" s="4"/>
    </row>
    <row r="109" spans="1:16" ht="45" x14ac:dyDescent="0.25">
      <c r="A109" s="24" t="s">
        <v>61</v>
      </c>
      <c r="B109" s="22" t="s">
        <v>62</v>
      </c>
      <c r="C109" s="29">
        <v>10</v>
      </c>
      <c r="D109" s="29">
        <v>10</v>
      </c>
      <c r="E109" s="29" t="s">
        <v>257</v>
      </c>
      <c r="F109" s="30">
        <f>(Table510[[#This Row],[Broj bodova - Mirjana Đurić]]+Table510[[#This Row],[Broj bodova -Igor Vučinoć]])/2</f>
        <v>10</v>
      </c>
      <c r="G109" s="37">
        <v>3117.5</v>
      </c>
      <c r="H109" s="45">
        <v>0</v>
      </c>
      <c r="I109" s="30">
        <f>Table510[[#This Row],[Column4]]/Table510[[#This Row],[Traženi iznos sredstava (€)]]*100</f>
        <v>0</v>
      </c>
      <c r="J109" s="18"/>
      <c r="K109" s="18"/>
      <c r="L109" s="4"/>
    </row>
    <row r="110" spans="1:16" ht="75" x14ac:dyDescent="0.25">
      <c r="A110" s="24" t="s">
        <v>63</v>
      </c>
      <c r="B110" s="22" t="s">
        <v>64</v>
      </c>
      <c r="C110" s="29">
        <v>62</v>
      </c>
      <c r="D110" s="29">
        <v>64</v>
      </c>
      <c r="E110" s="29" t="s">
        <v>257</v>
      </c>
      <c r="F110" s="30">
        <f>(Table510[[#This Row],[Broj bodova - Mirjana Đurić]]+Table510[[#This Row],[Broj bodova -Igor Vučinoć]])/2</f>
        <v>63</v>
      </c>
      <c r="G110" s="37">
        <v>9760</v>
      </c>
      <c r="H110" s="54">
        <v>4230</v>
      </c>
      <c r="I110" s="30">
        <f>Table510[[#This Row],[Column4]]/Table510[[#This Row],[Traženi iznos sredstava (€)]]*100</f>
        <v>43.340163934426229</v>
      </c>
      <c r="J110" s="18"/>
      <c r="K110" s="18"/>
      <c r="L110" s="4"/>
    </row>
    <row r="111" spans="1:16" ht="45" x14ac:dyDescent="0.25">
      <c r="A111" s="24" t="s">
        <v>65</v>
      </c>
      <c r="B111" s="22" t="s">
        <v>66</v>
      </c>
      <c r="C111" s="29">
        <v>83</v>
      </c>
      <c r="D111" s="29">
        <v>90</v>
      </c>
      <c r="E111" s="29" t="s">
        <v>257</v>
      </c>
      <c r="F111" s="30">
        <f>(Table510[[#This Row],[Broj bodova - Mirjana Đurić]]+Table510[[#This Row],[Broj bodova -Igor Vučinoć]])/2</f>
        <v>86.5</v>
      </c>
      <c r="G111" s="37">
        <v>6950</v>
      </c>
      <c r="H111" s="34">
        <v>5950</v>
      </c>
      <c r="I111" s="30">
        <f>Table510[[#This Row],[Column4]]/Table510[[#This Row],[Traženi iznos sredstava (€)]]*100</f>
        <v>85.611510791366911</v>
      </c>
      <c r="J111" s="18"/>
      <c r="K111" s="18"/>
      <c r="L111" s="4"/>
    </row>
    <row r="112" spans="1:16" ht="45" x14ac:dyDescent="0.25">
      <c r="A112" s="24" t="s">
        <v>67</v>
      </c>
      <c r="B112" s="22" t="s">
        <v>68</v>
      </c>
      <c r="C112" s="29">
        <v>75</v>
      </c>
      <c r="D112" s="29">
        <v>72</v>
      </c>
      <c r="E112" s="29" t="s">
        <v>257</v>
      </c>
      <c r="F112" s="30">
        <f>(Table510[[#This Row],[Broj bodova - Mirjana Đurić]]+Table510[[#This Row],[Broj bodova -Igor Vučinoć]])/2</f>
        <v>73.5</v>
      </c>
      <c r="G112" s="37">
        <v>14040</v>
      </c>
      <c r="H112" s="52">
        <v>7720</v>
      </c>
      <c r="I112" s="30">
        <f>Table510[[#This Row],[Column4]]/Table510[[#This Row],[Traženi iznos sredstava (€)]]*100</f>
        <v>54.985754985754987</v>
      </c>
      <c r="J112" s="18"/>
      <c r="K112" s="18"/>
      <c r="L112" s="4"/>
    </row>
    <row r="113" spans="1:12" ht="60" x14ac:dyDescent="0.25">
      <c r="A113" s="24" t="s">
        <v>69</v>
      </c>
      <c r="B113" s="22" t="s">
        <v>70</v>
      </c>
      <c r="C113" s="29">
        <v>10</v>
      </c>
      <c r="D113" s="29">
        <v>10</v>
      </c>
      <c r="E113" s="29" t="s">
        <v>257</v>
      </c>
      <c r="F113" s="30">
        <f>(Table510[[#This Row],[Broj bodova - Mirjana Đurić]]+Table510[[#This Row],[Broj bodova -Igor Vučinoć]])/2</f>
        <v>10</v>
      </c>
      <c r="G113" s="37">
        <v>14934</v>
      </c>
      <c r="H113" s="45">
        <v>0</v>
      </c>
      <c r="I113" s="30">
        <f>Table510[[#This Row],[Column4]]/Table510[[#This Row],[Traženi iznos sredstava (€)]]*100</f>
        <v>0</v>
      </c>
      <c r="J113" s="18"/>
      <c r="K113" s="18"/>
      <c r="L113" s="4"/>
    </row>
    <row r="114" spans="1:12" ht="60.75" thickBot="1" x14ac:dyDescent="0.3">
      <c r="A114" s="24" t="s">
        <v>71</v>
      </c>
      <c r="B114" s="22" t="s">
        <v>72</v>
      </c>
      <c r="C114" s="29">
        <v>62</v>
      </c>
      <c r="D114" s="29">
        <v>65</v>
      </c>
      <c r="E114" s="29" t="s">
        <v>257</v>
      </c>
      <c r="F114" s="30">
        <f>(Table510[[#This Row],[Broj bodova - Mirjana Đurić]]+Table510[[#This Row],[Broj bodova -Igor Vučinoć]])/2</f>
        <v>63.5</v>
      </c>
      <c r="G114" s="37">
        <v>14950</v>
      </c>
      <c r="H114" s="49">
        <v>6030</v>
      </c>
      <c r="I114" s="30">
        <f>Table510[[#This Row],[Column4]]/Table510[[#This Row],[Traženi iznos sredstava (€)]]*100</f>
        <v>40.334448160535118</v>
      </c>
      <c r="J114" s="18"/>
      <c r="K114" s="18"/>
      <c r="L114" s="4"/>
    </row>
    <row r="115" spans="1:12" ht="30" x14ac:dyDescent="0.25">
      <c r="A115" s="23" t="s">
        <v>73</v>
      </c>
      <c r="B115" s="22" t="s">
        <v>74</v>
      </c>
      <c r="C115" s="29">
        <v>10</v>
      </c>
      <c r="D115" s="29">
        <v>10</v>
      </c>
      <c r="E115" s="29" t="s">
        <v>257</v>
      </c>
      <c r="F115" s="30">
        <f>(Table510[[#This Row],[Broj bodova - Mirjana Đurić]]+Table510[[#This Row],[Broj bodova -Igor Vučinoć]])/2</f>
        <v>10</v>
      </c>
      <c r="G115" s="37">
        <v>5600</v>
      </c>
      <c r="H115" s="45">
        <v>0</v>
      </c>
      <c r="I115" s="30">
        <f>Table510[[#This Row],[Column4]]/Table510[[#This Row],[Traženi iznos sredstava (€)]]*100</f>
        <v>0</v>
      </c>
      <c r="J115" s="18"/>
      <c r="K115" s="18"/>
      <c r="L115" s="4"/>
    </row>
    <row r="116" spans="1:12" ht="30" x14ac:dyDescent="0.25">
      <c r="A116" s="24" t="s">
        <v>75</v>
      </c>
      <c r="B116" s="22" t="s">
        <v>76</v>
      </c>
      <c r="C116" s="29">
        <v>74</v>
      </c>
      <c r="D116" s="29">
        <v>72</v>
      </c>
      <c r="E116" s="29" t="s">
        <v>257</v>
      </c>
      <c r="F116" s="30">
        <f>(Table510[[#This Row],[Broj bodova - Mirjana Đurić]]+Table510[[#This Row],[Broj bodova -Igor Vučinoć]])/2</f>
        <v>73</v>
      </c>
      <c r="G116" s="37">
        <v>8170</v>
      </c>
      <c r="H116" s="34">
        <v>4350</v>
      </c>
      <c r="I116" s="30">
        <f>Table510[[#This Row],[Column4]]/Table510[[#This Row],[Traženi iznos sredstava (€)]]*100</f>
        <v>53.243574051407592</v>
      </c>
      <c r="J116" s="18"/>
      <c r="K116" s="18"/>
      <c r="L116" s="4"/>
    </row>
    <row r="117" spans="1:12" ht="30" x14ac:dyDescent="0.25">
      <c r="A117" s="24" t="s">
        <v>77</v>
      </c>
      <c r="B117" s="22" t="s">
        <v>78</v>
      </c>
      <c r="C117" s="29">
        <v>10</v>
      </c>
      <c r="D117" s="29">
        <v>10</v>
      </c>
      <c r="E117" s="29" t="s">
        <v>257</v>
      </c>
      <c r="F117" s="30">
        <f>(Table510[[#This Row],[Broj bodova - Mirjana Đurić]]+Table510[[#This Row],[Broj bodova -Igor Vučinoć]])/2</f>
        <v>10</v>
      </c>
      <c r="G117" s="37">
        <v>6065</v>
      </c>
      <c r="H117" s="45">
        <v>0</v>
      </c>
      <c r="I117" s="30">
        <f>Table510[[#This Row],[Column4]]/Table510[[#This Row],[Traženi iznos sredstava (€)]]*100</f>
        <v>0</v>
      </c>
      <c r="J117" s="18"/>
      <c r="K117" s="18"/>
      <c r="L117" s="4"/>
    </row>
    <row r="118" spans="1:12" ht="45" x14ac:dyDescent="0.25">
      <c r="A118" s="24" t="s">
        <v>79</v>
      </c>
      <c r="B118" s="22" t="s">
        <v>80</v>
      </c>
      <c r="C118" s="29">
        <v>74</v>
      </c>
      <c r="D118" s="29">
        <v>74</v>
      </c>
      <c r="E118" s="29" t="s">
        <v>257</v>
      </c>
      <c r="F118" s="30">
        <f>(Table510[[#This Row],[Broj bodova - Mirjana Đurić]]+Table510[[#This Row],[Broj bodova -Igor Vučinoć]])/2</f>
        <v>74</v>
      </c>
      <c r="G118" s="37">
        <v>14927</v>
      </c>
      <c r="H118" s="34">
        <v>9530</v>
      </c>
      <c r="I118" s="30">
        <f>Table510[[#This Row],[Column4]]/Table510[[#This Row],[Traženi iznos sredstava (€)]]*100</f>
        <v>63.844040999531046</v>
      </c>
      <c r="J118" s="18"/>
      <c r="K118" s="18"/>
      <c r="L118" s="4"/>
    </row>
    <row r="119" spans="1:12" x14ac:dyDescent="0.25">
      <c r="A119" s="24" t="s">
        <v>81</v>
      </c>
      <c r="B119" s="22" t="s">
        <v>82</v>
      </c>
      <c r="C119" s="29">
        <v>10</v>
      </c>
      <c r="D119" s="29">
        <v>10</v>
      </c>
      <c r="E119" s="29" t="s">
        <v>257</v>
      </c>
      <c r="F119" s="30">
        <f>(Table510[[#This Row],[Broj bodova - Mirjana Đurić]]+Table510[[#This Row],[Broj bodova -Igor Vučinoć]])/2</f>
        <v>10</v>
      </c>
      <c r="G119" s="37">
        <v>12070</v>
      </c>
      <c r="H119" s="45">
        <v>0</v>
      </c>
      <c r="I119" s="30">
        <f>Table510[[#This Row],[Column4]]/Table510[[#This Row],[Traženi iznos sredstava (€)]]*100</f>
        <v>0</v>
      </c>
      <c r="J119" s="18"/>
      <c r="K119" s="18"/>
      <c r="L119" s="4"/>
    </row>
    <row r="120" spans="1:12" ht="30" x14ac:dyDescent="0.25">
      <c r="A120" s="24" t="s">
        <v>83</v>
      </c>
      <c r="B120" s="22" t="s">
        <v>84</v>
      </c>
      <c r="C120" s="29">
        <v>10</v>
      </c>
      <c r="D120" s="29">
        <v>10</v>
      </c>
      <c r="E120" s="29" t="s">
        <v>257</v>
      </c>
      <c r="F120" s="30">
        <f>(Table510[[#This Row],[Broj bodova - Mirjana Đurić]]+Table510[[#This Row],[Broj bodova -Igor Vučinoć]])/2</f>
        <v>10</v>
      </c>
      <c r="G120" s="37">
        <v>13950</v>
      </c>
      <c r="H120" s="45">
        <v>0</v>
      </c>
      <c r="I120" s="30">
        <f>Table510[[#This Row],[Column4]]/Table510[[#This Row],[Traženi iznos sredstava (€)]]*100</f>
        <v>0</v>
      </c>
      <c r="J120" s="18"/>
      <c r="K120" s="18"/>
      <c r="L120" s="4"/>
    </row>
    <row r="121" spans="1:12" x14ac:dyDescent="0.25">
      <c r="A121" s="24" t="s">
        <v>85</v>
      </c>
      <c r="B121" s="22" t="s">
        <v>86</v>
      </c>
      <c r="C121" s="29">
        <v>20</v>
      </c>
      <c r="D121" s="29">
        <v>20</v>
      </c>
      <c r="E121" s="29" t="s">
        <v>257</v>
      </c>
      <c r="F121" s="30">
        <f>(Table510[[#This Row],[Broj bodova - Mirjana Đurić]]+Table510[[#This Row],[Broj bodova -Igor Vučinoć]])/2</f>
        <v>20</v>
      </c>
      <c r="G121" s="37">
        <v>4630</v>
      </c>
      <c r="H121" s="45">
        <v>0</v>
      </c>
      <c r="I121" s="30">
        <f>Table510[[#This Row],[Column4]]/Table510[[#This Row],[Traženi iznos sredstava (€)]]*100</f>
        <v>0</v>
      </c>
      <c r="J121" s="18"/>
      <c r="K121" s="18"/>
      <c r="L121" s="4"/>
    </row>
    <row r="122" spans="1:12" x14ac:dyDescent="0.25">
      <c r="A122" s="24" t="s">
        <v>87</v>
      </c>
      <c r="B122" s="22" t="s">
        <v>88</v>
      </c>
      <c r="C122" s="29">
        <v>10</v>
      </c>
      <c r="D122" s="29">
        <v>10</v>
      </c>
      <c r="E122" s="29" t="s">
        <v>257</v>
      </c>
      <c r="F122" s="30">
        <f>(Table510[[#This Row],[Broj bodova - Mirjana Đurić]]+Table510[[#This Row],[Broj bodova -Igor Vučinoć]])/2</f>
        <v>10</v>
      </c>
      <c r="G122" s="37">
        <v>14980</v>
      </c>
      <c r="H122" s="45">
        <v>0</v>
      </c>
      <c r="I122" s="30">
        <f>Table510[[#This Row],[Column4]]/Table510[[#This Row],[Traženi iznos sredstava (€)]]*100</f>
        <v>0</v>
      </c>
      <c r="J122" s="18"/>
      <c r="K122" s="18"/>
      <c r="L122" s="4"/>
    </row>
    <row r="123" spans="1:12" ht="60" x14ac:dyDescent="0.25">
      <c r="A123" s="24" t="s">
        <v>85</v>
      </c>
      <c r="B123" s="22" t="s">
        <v>89</v>
      </c>
      <c r="C123" s="29">
        <v>100</v>
      </c>
      <c r="D123" s="29">
        <v>100</v>
      </c>
      <c r="E123" s="29" t="s">
        <v>257</v>
      </c>
      <c r="F123" s="30">
        <f>(Table510[[#This Row],[Broj bodova - Mirjana Đurić]]+Table510[[#This Row],[Broj bodova -Igor Vučinoć]])/2</f>
        <v>100</v>
      </c>
      <c r="G123" s="37">
        <v>14950</v>
      </c>
      <c r="H123" s="45">
        <v>14950</v>
      </c>
      <c r="I123" s="30">
        <f>Table510[[#This Row],[Column4]]/Table510[[#This Row],[Traženi iznos sredstava (€)]]*100</f>
        <v>100</v>
      </c>
      <c r="J123" s="18"/>
      <c r="K123" s="18"/>
      <c r="L123" s="4"/>
    </row>
    <row r="124" spans="1:12" ht="60" x14ac:dyDescent="0.25">
      <c r="A124" s="23" t="s">
        <v>90</v>
      </c>
      <c r="B124" s="9" t="s">
        <v>91</v>
      </c>
      <c r="C124" s="29">
        <v>87</v>
      </c>
      <c r="D124" s="29">
        <v>89</v>
      </c>
      <c r="E124" s="29" t="s">
        <v>257</v>
      </c>
      <c r="F124" s="30">
        <f>(Table510[[#This Row],[Broj bodova - Mirjana Đurić]]+Table510[[#This Row],[Broj bodova -Igor Vučinoć]])/2</f>
        <v>88</v>
      </c>
      <c r="G124" s="37">
        <v>4500</v>
      </c>
      <c r="H124" s="45">
        <v>3739.6</v>
      </c>
      <c r="I124" s="30">
        <f>Table510[[#This Row],[Column4]]/Table510[[#This Row],[Traženi iznos sredstava (€)]]*100</f>
        <v>83.102222222222224</v>
      </c>
      <c r="J124" s="18"/>
      <c r="K124" s="18"/>
      <c r="L124" s="4"/>
    </row>
    <row r="125" spans="1:12" x14ac:dyDescent="0.25">
      <c r="A125" s="65"/>
      <c r="B125" s="65"/>
      <c r="C125" s="59"/>
      <c r="D125" s="59"/>
      <c r="E125" s="59"/>
      <c r="F125" s="60"/>
      <c r="G125" s="61"/>
      <c r="H125" s="62">
        <f>SUM(H7:H124)</f>
        <v>479403.43999999994</v>
      </c>
      <c r="I125" s="60"/>
      <c r="J125" s="63"/>
      <c r="K125" s="63"/>
      <c r="L125" s="64"/>
    </row>
  </sheetData>
  <mergeCells count="3">
    <mergeCell ref="A1:I1"/>
    <mergeCell ref="A3:I3"/>
    <mergeCell ref="A4:I4"/>
  </mergeCells>
  <pageMargins left="0.7" right="0.7" top="0.75" bottom="0.75" header="0.3" footer="0.3"/>
  <pageSetup scale="45" fitToHeight="7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="80" zoomScaleNormal="80" workbookViewId="0">
      <selection activeCell="A7" sqref="A7:N63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70" t="s">
        <v>13</v>
      </c>
      <c r="B1" s="70"/>
      <c r="C1" s="70"/>
      <c r="D1" s="70"/>
      <c r="E1" s="70"/>
      <c r="F1" s="70"/>
      <c r="G1" s="70"/>
      <c r="H1" s="70"/>
      <c r="I1" s="70"/>
    </row>
    <row r="2" spans="1:10" ht="18.75" x14ac:dyDescent="0.3">
      <c r="A2" s="8" t="s">
        <v>8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70" t="s">
        <v>14</v>
      </c>
      <c r="B3" s="70"/>
      <c r="C3" s="70"/>
      <c r="D3" s="70"/>
      <c r="E3" s="70"/>
      <c r="F3" s="70"/>
      <c r="G3" s="70"/>
      <c r="H3" s="70"/>
      <c r="I3" s="70"/>
    </row>
    <row r="4" spans="1:10" ht="18.75" x14ac:dyDescent="0.3">
      <c r="A4" s="70" t="s">
        <v>0</v>
      </c>
      <c r="B4" s="70"/>
      <c r="C4" s="70"/>
      <c r="D4" s="70"/>
      <c r="E4" s="70"/>
      <c r="F4" s="70"/>
      <c r="G4" s="70"/>
      <c r="H4" s="70"/>
      <c r="I4" s="70"/>
    </row>
    <row r="6" spans="1:10" ht="42" customHeight="1" x14ac:dyDescent="0.25">
      <c r="A6" s="1" t="s">
        <v>1</v>
      </c>
      <c r="B6" s="1" t="s">
        <v>2</v>
      </c>
      <c r="C6" s="2" t="s">
        <v>16</v>
      </c>
      <c r="D6" s="2" t="s">
        <v>18</v>
      </c>
      <c r="E6" s="2" t="s">
        <v>21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 x14ac:dyDescent="0.25">
      <c r="A7" s="9"/>
      <c r="B7" s="9"/>
      <c r="C7" s="5"/>
      <c r="D7" s="5"/>
      <c r="E7" s="5"/>
      <c r="F7" s="6"/>
      <c r="G7" s="11"/>
      <c r="H7" s="7"/>
      <c r="I7" s="6"/>
      <c r="J7" s="3"/>
    </row>
    <row r="8" spans="1:10" x14ac:dyDescent="0.25">
      <c r="A8" s="9"/>
      <c r="B8" s="9"/>
      <c r="C8" s="5"/>
      <c r="D8" s="5"/>
      <c r="E8" s="5"/>
      <c r="F8" s="6"/>
      <c r="G8" s="11"/>
      <c r="H8" s="7"/>
      <c r="I8" s="6"/>
    </row>
    <row r="9" spans="1:10" x14ac:dyDescent="0.25">
      <c r="A9" s="9"/>
      <c r="B9" s="9"/>
      <c r="C9" s="5"/>
      <c r="D9" s="5"/>
      <c r="E9" s="5"/>
      <c r="F9" s="6"/>
      <c r="G9" s="11"/>
      <c r="H9" s="7"/>
      <c r="I9" s="6"/>
    </row>
    <row r="10" spans="1:10" x14ac:dyDescent="0.25">
      <c r="A10" s="9"/>
      <c r="B10" s="9"/>
      <c r="C10" s="5"/>
      <c r="D10" s="5"/>
      <c r="E10" s="5"/>
      <c r="F10" s="6"/>
      <c r="G10" s="11"/>
      <c r="H10" s="7"/>
      <c r="I10" s="6"/>
    </row>
    <row r="11" spans="1:10" x14ac:dyDescent="0.25">
      <c r="A11" s="9"/>
      <c r="B11" s="9"/>
      <c r="C11" s="5"/>
      <c r="D11" s="5"/>
      <c r="E11" s="5"/>
      <c r="F11" s="6"/>
      <c r="G11" s="11"/>
      <c r="H11" s="7"/>
      <c r="I11" s="6"/>
    </row>
    <row r="12" spans="1:10" x14ac:dyDescent="0.25">
      <c r="A12" s="9"/>
      <c r="B12" s="9"/>
      <c r="C12" s="5"/>
      <c r="D12" s="5"/>
      <c r="E12" s="5"/>
      <c r="F12" s="6"/>
      <c r="G12" s="11"/>
      <c r="H12" s="7"/>
      <c r="I12" s="6"/>
    </row>
    <row r="13" spans="1:10" x14ac:dyDescent="0.25">
      <c r="A13" s="9"/>
      <c r="B13" s="9"/>
      <c r="C13" s="5"/>
      <c r="D13" s="5"/>
      <c r="E13" s="5"/>
      <c r="F13" s="6"/>
      <c r="G13" s="11"/>
      <c r="H13" s="7"/>
      <c r="I13" s="6"/>
    </row>
    <row r="14" spans="1:10" x14ac:dyDescent="0.25">
      <c r="A14" s="9"/>
      <c r="B14" s="9"/>
      <c r="C14" s="5"/>
      <c r="D14" s="5"/>
      <c r="E14" s="5"/>
      <c r="F14" s="6"/>
      <c r="G14" s="11"/>
      <c r="H14" s="7"/>
      <c r="I14" s="6"/>
    </row>
    <row r="15" spans="1:10" x14ac:dyDescent="0.25">
      <c r="A15" s="9"/>
      <c r="B15" s="9"/>
      <c r="C15" s="5"/>
      <c r="D15" s="5"/>
      <c r="E15" s="5"/>
      <c r="F15" s="6"/>
      <c r="G15" s="11"/>
      <c r="H15" s="7"/>
      <c r="I15" s="6"/>
    </row>
    <row r="16" spans="1:10" x14ac:dyDescent="0.25">
      <c r="A16" s="9"/>
      <c r="B16" s="9"/>
      <c r="C16" s="5"/>
      <c r="D16" s="5"/>
      <c r="E16" s="5"/>
      <c r="F16" s="6"/>
      <c r="G16" s="11"/>
      <c r="H16" s="7"/>
      <c r="I16" s="6"/>
    </row>
    <row r="17" spans="1:9" x14ac:dyDescent="0.25">
      <c r="A17" s="9"/>
      <c r="B17" s="9"/>
      <c r="C17" s="5"/>
      <c r="D17" s="5"/>
      <c r="E17" s="5"/>
      <c r="F17" s="6"/>
      <c r="G17" s="11"/>
      <c r="H17" s="7"/>
      <c r="I17" s="6"/>
    </row>
    <row r="18" spans="1:9" x14ac:dyDescent="0.25">
      <c r="A18" s="9"/>
      <c r="B18" s="9"/>
      <c r="C18" s="5"/>
      <c r="D18" s="5"/>
      <c r="E18" s="5"/>
      <c r="F18" s="6"/>
      <c r="G18" s="11"/>
      <c r="H18" s="7"/>
      <c r="I18" s="6"/>
    </row>
    <row r="19" spans="1:9" x14ac:dyDescent="0.25">
      <c r="A19" s="9"/>
      <c r="B19" s="9"/>
      <c r="C19" s="5"/>
      <c r="D19" s="5"/>
      <c r="E19" s="5"/>
      <c r="F19" s="6"/>
      <c r="G19" s="11"/>
      <c r="H19" s="7"/>
      <c r="I19" s="6"/>
    </row>
    <row r="20" spans="1:9" x14ac:dyDescent="0.25">
      <c r="A20" s="9"/>
      <c r="B20" s="9"/>
      <c r="C20" s="5"/>
      <c r="D20" s="5"/>
      <c r="E20" s="5"/>
      <c r="F20" s="6"/>
      <c r="G20" s="11"/>
      <c r="H20" s="7"/>
      <c r="I20" s="6"/>
    </row>
    <row r="21" spans="1:9" x14ac:dyDescent="0.25">
      <c r="A21" s="9"/>
      <c r="B21" s="9"/>
      <c r="C21" s="5"/>
      <c r="D21" s="5"/>
      <c r="E21" s="5"/>
      <c r="F21" s="6"/>
      <c r="G21" s="12"/>
      <c r="H21" s="7"/>
      <c r="I21" s="6"/>
    </row>
    <row r="22" spans="1:9" x14ac:dyDescent="0.25">
      <c r="A22" s="9"/>
      <c r="B22" s="9"/>
      <c r="C22" s="5"/>
      <c r="D22" s="5"/>
      <c r="E22" s="5"/>
      <c r="F22" s="6"/>
      <c r="G22" s="11"/>
      <c r="H22" s="7"/>
      <c r="I22" s="6"/>
    </row>
    <row r="23" spans="1:9" x14ac:dyDescent="0.25">
      <c r="A23" s="4"/>
      <c r="B23" s="4"/>
      <c r="C23" s="5"/>
      <c r="D23" s="5"/>
      <c r="E23" s="5"/>
      <c r="F23" s="6"/>
      <c r="G23" s="7"/>
      <c r="H23" s="7"/>
      <c r="I23" s="6"/>
    </row>
    <row r="24" spans="1:9" x14ac:dyDescent="0.25">
      <c r="A24" s="4"/>
      <c r="B24" s="4"/>
      <c r="C24" s="5"/>
      <c r="D24" s="5"/>
      <c r="E24" s="5"/>
      <c r="F24" s="6"/>
      <c r="G24" s="7"/>
      <c r="H24" s="7"/>
      <c r="I24" s="6"/>
    </row>
    <row r="25" spans="1:9" x14ac:dyDescent="0.25">
      <c r="A25" s="4"/>
      <c r="B25" s="4"/>
      <c r="C25" s="5"/>
      <c r="D25" s="5"/>
      <c r="E25" s="5"/>
      <c r="F25" s="6"/>
      <c r="G25" s="7"/>
      <c r="H25" s="7"/>
      <c r="I25" s="6"/>
    </row>
    <row r="26" spans="1:9" x14ac:dyDescent="0.25">
      <c r="A26" s="4"/>
      <c r="B26" s="4"/>
      <c r="C26" s="5"/>
      <c r="D26" s="5"/>
      <c r="E26" s="5"/>
      <c r="F26" s="6"/>
      <c r="G26" s="7"/>
      <c r="H26" s="7"/>
      <c r="I26" s="6"/>
    </row>
    <row r="27" spans="1:9" x14ac:dyDescent="0.25">
      <c r="A27" s="4"/>
      <c r="B27" s="4"/>
      <c r="C27" s="5"/>
      <c r="D27" s="5"/>
      <c r="E27" s="5"/>
      <c r="F27" s="6"/>
      <c r="G27" s="7"/>
      <c r="H27" s="7"/>
      <c r="I27" s="6"/>
    </row>
    <row r="28" spans="1:9" x14ac:dyDescent="0.25">
      <c r="A28" s="4"/>
      <c r="B28" s="4"/>
      <c r="C28" s="5"/>
      <c r="D28" s="5"/>
      <c r="E28" s="5"/>
      <c r="F28" s="6"/>
      <c r="G28" s="7"/>
      <c r="H28" s="7"/>
      <c r="I28" s="6"/>
    </row>
    <row r="29" spans="1:9" x14ac:dyDescent="0.25">
      <c r="A29" s="4"/>
      <c r="B29" s="4"/>
      <c r="C29" s="5"/>
      <c r="D29" s="5"/>
      <c r="E29" s="5"/>
      <c r="F29" s="6"/>
      <c r="G29" s="7"/>
      <c r="H29" s="7"/>
      <c r="I29" s="6"/>
    </row>
    <row r="30" spans="1:9" x14ac:dyDescent="0.25">
      <c r="A30" s="4"/>
      <c r="B30" s="4"/>
      <c r="C30" s="5"/>
      <c r="D30" s="5"/>
      <c r="E30" s="5"/>
      <c r="F30" s="6"/>
      <c r="G30" s="7"/>
      <c r="H30" s="7"/>
      <c r="I30" s="6"/>
    </row>
    <row r="31" spans="1:9" x14ac:dyDescent="0.25">
      <c r="A31" s="4"/>
      <c r="B31" s="4"/>
      <c r="C31" s="5"/>
      <c r="D31" s="5"/>
      <c r="E31" s="5"/>
      <c r="F31" s="6"/>
      <c r="G31" s="7"/>
      <c r="H31" s="7"/>
      <c r="I31" s="6"/>
    </row>
    <row r="32" spans="1:9" x14ac:dyDescent="0.25">
      <c r="A32" s="4"/>
      <c r="B32" s="4"/>
      <c r="C32" s="5"/>
      <c r="D32" s="5"/>
      <c r="E32" s="5"/>
      <c r="F32" s="6"/>
      <c r="G32" s="7"/>
      <c r="H32" s="7"/>
      <c r="I32" s="6"/>
    </row>
    <row r="33" spans="1:9" x14ac:dyDescent="0.25">
      <c r="A33" s="4"/>
      <c r="B33" s="4"/>
      <c r="C33" s="5"/>
      <c r="D33" s="5"/>
      <c r="E33" s="5"/>
      <c r="F33" s="6"/>
      <c r="G33" s="7"/>
      <c r="H33" s="7"/>
      <c r="I33" s="6"/>
    </row>
    <row r="34" spans="1:9" x14ac:dyDescent="0.25">
      <c r="A34" s="4"/>
      <c r="B34" s="4"/>
      <c r="C34" s="5"/>
      <c r="D34" s="5"/>
      <c r="E34" s="5"/>
      <c r="F34" s="6"/>
      <c r="G34" s="7"/>
      <c r="H34" s="7"/>
      <c r="I34" s="6"/>
    </row>
    <row r="35" spans="1:9" x14ac:dyDescent="0.25">
      <c r="A35" s="4"/>
      <c r="B35" s="4"/>
      <c r="C35" s="5"/>
      <c r="D35" s="5"/>
      <c r="E35" s="5"/>
      <c r="F35" s="6"/>
      <c r="G35" s="7"/>
      <c r="H35" s="7"/>
      <c r="I35" s="6"/>
    </row>
    <row r="36" spans="1:9" x14ac:dyDescent="0.25">
      <c r="A36" s="4"/>
      <c r="B36" s="4"/>
      <c r="C36" s="5"/>
      <c r="D36" s="5"/>
      <c r="E36" s="5"/>
      <c r="F36" s="6"/>
      <c r="G36" s="7"/>
      <c r="H36" s="7"/>
      <c r="I36" s="6"/>
    </row>
    <row r="37" spans="1:9" x14ac:dyDescent="0.25">
      <c r="A37" s="4"/>
      <c r="B37" s="4"/>
      <c r="C37" s="5"/>
      <c r="D37" s="5"/>
      <c r="E37" s="5"/>
      <c r="F37" s="6"/>
      <c r="G37" s="7"/>
      <c r="H37" s="7"/>
      <c r="I37" s="6"/>
    </row>
    <row r="38" spans="1:9" x14ac:dyDescent="0.25">
      <c r="A38" s="4"/>
      <c r="B38" s="4"/>
      <c r="C38" s="5"/>
      <c r="D38" s="5"/>
      <c r="E38" s="5"/>
      <c r="F38" s="6"/>
      <c r="G38" s="7"/>
      <c r="H38" s="7"/>
      <c r="I38" s="6"/>
    </row>
    <row r="39" spans="1:9" x14ac:dyDescent="0.25">
      <c r="A39" s="4"/>
      <c r="B39" s="4"/>
      <c r="C39" s="5"/>
      <c r="D39" s="5"/>
      <c r="E39" s="5"/>
      <c r="F39" s="6"/>
      <c r="G39" s="7"/>
      <c r="H39" s="7"/>
      <c r="I39" s="6"/>
    </row>
    <row r="40" spans="1:9" x14ac:dyDescent="0.25">
      <c r="A40" s="4"/>
      <c r="B40" s="4"/>
      <c r="C40" s="5"/>
      <c r="D40" s="5"/>
      <c r="E40" s="5"/>
      <c r="F40" s="6"/>
      <c r="G40" s="7"/>
      <c r="H40" s="7"/>
      <c r="I40" s="6"/>
    </row>
    <row r="41" spans="1:9" x14ac:dyDescent="0.25">
      <c r="A41" s="4"/>
      <c r="B41" s="4"/>
      <c r="C41" s="5"/>
      <c r="D41" s="5"/>
      <c r="E41" s="5"/>
      <c r="F41" s="6"/>
      <c r="G41" s="7"/>
      <c r="H41" s="7"/>
      <c r="I41" s="6"/>
    </row>
    <row r="42" spans="1:9" x14ac:dyDescent="0.25">
      <c r="A42" s="4"/>
      <c r="B42" s="4"/>
      <c r="C42" s="5"/>
      <c r="D42" s="5"/>
      <c r="E42" s="5"/>
      <c r="F42" s="6"/>
      <c r="G42" s="7"/>
      <c r="H42" s="7"/>
      <c r="I42" s="6"/>
    </row>
    <row r="43" spans="1:9" x14ac:dyDescent="0.25">
      <c r="A43" s="4"/>
      <c r="B43" s="4"/>
      <c r="C43" s="5"/>
      <c r="D43" s="5"/>
      <c r="E43" s="5"/>
      <c r="F43" s="6"/>
      <c r="G43" s="7"/>
      <c r="H43" s="7"/>
      <c r="I43" s="6"/>
    </row>
    <row r="44" spans="1:9" x14ac:dyDescent="0.25">
      <c r="A44" s="4"/>
      <c r="B44" s="4"/>
      <c r="C44" s="5"/>
      <c r="D44" s="5"/>
      <c r="E44" s="5"/>
      <c r="F44" s="6"/>
      <c r="G44" s="7"/>
      <c r="H44" s="7"/>
      <c r="I44" s="6"/>
    </row>
    <row r="45" spans="1:9" x14ac:dyDescent="0.25">
      <c r="A45" s="4"/>
      <c r="B45" s="4"/>
      <c r="C45" s="5"/>
      <c r="D45" s="5"/>
      <c r="E45" s="5"/>
      <c r="F45" s="6"/>
      <c r="G45" s="7"/>
      <c r="H45" s="7"/>
      <c r="I45" s="6"/>
    </row>
    <row r="46" spans="1:9" x14ac:dyDescent="0.25">
      <c r="A46" s="4"/>
      <c r="B46" s="4"/>
      <c r="C46" s="5"/>
      <c r="D46" s="5"/>
      <c r="E46" s="5"/>
      <c r="F46" s="6"/>
      <c r="G46" s="7"/>
      <c r="H46" s="7"/>
      <c r="I46" s="6"/>
    </row>
    <row r="47" spans="1:9" x14ac:dyDescent="0.25">
      <c r="A47" s="4"/>
      <c r="B47" s="4"/>
      <c r="C47" s="5"/>
      <c r="D47" s="5"/>
      <c r="E47" s="5"/>
      <c r="F47" s="6"/>
      <c r="G47" s="7"/>
      <c r="H47" s="7"/>
      <c r="I47" s="6"/>
    </row>
    <row r="48" spans="1:9" x14ac:dyDescent="0.25">
      <c r="A48" s="4"/>
      <c r="B48" s="4"/>
      <c r="C48" s="5"/>
      <c r="D48" s="5"/>
      <c r="E48" s="5"/>
      <c r="F48" s="6"/>
      <c r="G48" s="7"/>
      <c r="H48" s="7"/>
      <c r="I48" s="6"/>
    </row>
    <row r="49" spans="1:9" x14ac:dyDescent="0.25">
      <c r="A49" s="4"/>
      <c r="B49" s="4"/>
      <c r="C49" s="5"/>
      <c r="D49" s="5"/>
      <c r="E49" s="5"/>
      <c r="F49" s="6"/>
      <c r="G49" s="7"/>
      <c r="H49" s="7"/>
      <c r="I49" s="6"/>
    </row>
    <row r="50" spans="1:9" x14ac:dyDescent="0.25">
      <c r="A50" s="4"/>
      <c r="B50" s="4"/>
      <c r="C50" s="5"/>
      <c r="D50" s="5"/>
      <c r="E50" s="5"/>
      <c r="F50" s="6"/>
      <c r="G50" s="7"/>
      <c r="H50" s="7"/>
      <c r="I50" s="6"/>
    </row>
    <row r="51" spans="1:9" x14ac:dyDescent="0.25">
      <c r="A51" s="4"/>
      <c r="B51" s="4"/>
      <c r="C51" s="5"/>
      <c r="D51" s="5"/>
      <c r="E51" s="5"/>
      <c r="F51" s="6"/>
      <c r="G51" s="7"/>
      <c r="H51" s="7"/>
      <c r="I51" s="6"/>
    </row>
    <row r="52" spans="1:9" x14ac:dyDescent="0.25">
      <c r="A52" s="4"/>
      <c r="B52" s="4"/>
      <c r="C52" s="5"/>
      <c r="D52" s="5"/>
      <c r="E52" s="5"/>
      <c r="F52" s="6"/>
      <c r="G52" s="7"/>
      <c r="H52" s="7"/>
      <c r="I52" s="6"/>
    </row>
    <row r="53" spans="1:9" x14ac:dyDescent="0.25">
      <c r="A53" s="4"/>
      <c r="B53" s="4"/>
      <c r="C53" s="5"/>
      <c r="D53" s="5"/>
      <c r="E53" s="5"/>
      <c r="F53" s="6"/>
      <c r="G53" s="7"/>
      <c r="H53" s="7"/>
      <c r="I53" s="6"/>
    </row>
    <row r="54" spans="1:9" x14ac:dyDescent="0.25">
      <c r="A54" s="4"/>
      <c r="B54" s="4"/>
      <c r="C54" s="5"/>
      <c r="D54" s="5"/>
      <c r="E54" s="5"/>
      <c r="F54" s="6"/>
      <c r="G54" s="7"/>
      <c r="H54" s="7"/>
      <c r="I54" s="6"/>
    </row>
    <row r="55" spans="1:9" x14ac:dyDescent="0.25">
      <c r="A55" s="4"/>
      <c r="B55" s="4"/>
      <c r="C55" s="5"/>
      <c r="D55" s="5"/>
      <c r="E55" s="5"/>
      <c r="F55" s="6"/>
      <c r="G55" s="7"/>
      <c r="H55" s="7"/>
      <c r="I55" s="6"/>
    </row>
    <row r="56" spans="1:9" x14ac:dyDescent="0.25">
      <c r="A56" s="4"/>
      <c r="B56" s="4"/>
      <c r="C56" s="5"/>
      <c r="D56" s="5"/>
      <c r="E56" s="5"/>
      <c r="F56" s="6"/>
      <c r="G56" s="7"/>
      <c r="H56" s="7"/>
      <c r="I56" s="6"/>
    </row>
    <row r="57" spans="1:9" x14ac:dyDescent="0.25">
      <c r="A57" s="4"/>
      <c r="B57" s="4"/>
      <c r="C57" s="5"/>
      <c r="D57" s="5"/>
      <c r="E57" s="5"/>
      <c r="F57" s="6"/>
      <c r="G57" s="7"/>
      <c r="H57" s="7"/>
      <c r="I57" s="6"/>
    </row>
    <row r="58" spans="1:9" x14ac:dyDescent="0.25">
      <c r="A58" s="4"/>
      <c r="B58" s="4"/>
      <c r="C58" s="5"/>
      <c r="D58" s="5"/>
      <c r="E58" s="5"/>
      <c r="F58" s="6"/>
      <c r="G58" s="7"/>
      <c r="H58" s="7"/>
      <c r="I58" s="6"/>
    </row>
    <row r="59" spans="1:9" x14ac:dyDescent="0.25">
      <c r="A59" s="4"/>
      <c r="B59" s="4"/>
      <c r="C59" s="5"/>
      <c r="D59" s="5"/>
      <c r="E59" s="5"/>
      <c r="F59" s="6"/>
      <c r="G59" s="7"/>
      <c r="H59" s="7"/>
      <c r="I59" s="6"/>
    </row>
    <row r="60" spans="1:9" x14ac:dyDescent="0.25">
      <c r="A60" s="4"/>
      <c r="B60" s="4"/>
      <c r="C60" s="5"/>
      <c r="D60" s="5"/>
      <c r="E60" s="5"/>
      <c r="F60" s="6"/>
      <c r="G60" s="7"/>
      <c r="H60" s="7"/>
      <c r="I60" s="6"/>
    </row>
    <row r="61" spans="1:9" x14ac:dyDescent="0.25">
      <c r="A61" s="4"/>
      <c r="B61" s="4"/>
      <c r="C61" s="5"/>
      <c r="D61" s="5"/>
      <c r="E61" s="5"/>
      <c r="F61" s="6"/>
      <c r="G61" s="7"/>
      <c r="H61" s="7"/>
      <c r="I61" s="6"/>
    </row>
    <row r="62" spans="1:9" x14ac:dyDescent="0.25">
      <c r="A62" s="4"/>
      <c r="B62" s="4"/>
      <c r="C62" s="5"/>
      <c r="D62" s="5"/>
      <c r="E62" s="5"/>
      <c r="F62" s="6"/>
      <c r="G62" s="7"/>
      <c r="H62" s="7"/>
      <c r="I62" s="6"/>
    </row>
    <row r="63" spans="1:9" x14ac:dyDescent="0.25">
      <c r="A63" s="4"/>
      <c r="B63" s="4"/>
      <c r="C63" s="5"/>
      <c r="D63" s="5"/>
      <c r="E63" s="5"/>
      <c r="F63" s="6"/>
      <c r="G63" s="7"/>
      <c r="H63" s="7"/>
      <c r="I63" s="6"/>
    </row>
  </sheetData>
  <mergeCells count="3">
    <mergeCell ref="A1:I1"/>
    <mergeCell ref="A3:I3"/>
    <mergeCell ref="A4:I4"/>
  </mergeCells>
  <pageMargins left="0.7" right="0.7" top="0.75" bottom="0.75" header="0.3" footer="0.3"/>
  <pageSetup scale="61" fitToHeight="4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zoomScale="80" zoomScaleNormal="80" workbookViewId="0">
      <selection activeCell="A7" sqref="A7:O63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1" ht="18.75" x14ac:dyDescent="0.3">
      <c r="A1" s="70" t="s">
        <v>13</v>
      </c>
      <c r="B1" s="70"/>
      <c r="C1" s="70"/>
      <c r="D1" s="70"/>
      <c r="E1" s="70"/>
      <c r="F1" s="70"/>
      <c r="G1" s="70"/>
      <c r="H1" s="70"/>
      <c r="I1" s="70"/>
    </row>
    <row r="2" spans="1:11" ht="18.75" x14ac:dyDescent="0.3">
      <c r="A2" s="8" t="s">
        <v>9</v>
      </c>
      <c r="B2" s="8"/>
      <c r="C2" s="8"/>
      <c r="D2" s="8"/>
      <c r="E2" s="8"/>
      <c r="F2" s="8"/>
      <c r="G2" s="8"/>
      <c r="H2" s="8"/>
      <c r="I2" s="8"/>
    </row>
    <row r="3" spans="1:11" ht="18.75" x14ac:dyDescent="0.3">
      <c r="A3" s="70" t="s">
        <v>14</v>
      </c>
      <c r="B3" s="70"/>
      <c r="C3" s="70"/>
      <c r="D3" s="70"/>
      <c r="E3" s="70"/>
      <c r="F3" s="70"/>
      <c r="G3" s="70"/>
      <c r="H3" s="70"/>
      <c r="I3" s="70"/>
    </row>
    <row r="4" spans="1:11" ht="18.75" x14ac:dyDescent="0.3">
      <c r="A4" s="70" t="s">
        <v>0</v>
      </c>
      <c r="B4" s="70"/>
      <c r="C4" s="70"/>
      <c r="D4" s="70"/>
      <c r="E4" s="70"/>
      <c r="F4" s="70"/>
      <c r="G4" s="70"/>
      <c r="H4" s="70"/>
      <c r="I4" s="70"/>
    </row>
    <row r="6" spans="1:11" ht="42" customHeight="1" x14ac:dyDescent="0.25">
      <c r="A6" s="1" t="s">
        <v>1</v>
      </c>
      <c r="B6" s="1" t="s">
        <v>2</v>
      </c>
      <c r="C6" s="2" t="s">
        <v>17</v>
      </c>
      <c r="D6" s="2" t="s">
        <v>19</v>
      </c>
      <c r="E6" s="2" t="s">
        <v>21</v>
      </c>
      <c r="F6" s="1" t="s">
        <v>3</v>
      </c>
      <c r="G6" s="1" t="s">
        <v>4</v>
      </c>
      <c r="H6" s="1" t="s">
        <v>5</v>
      </c>
      <c r="I6" s="2" t="s">
        <v>6</v>
      </c>
      <c r="J6" s="1" t="s">
        <v>24</v>
      </c>
      <c r="K6" s="1" t="s">
        <v>25</v>
      </c>
    </row>
    <row r="7" spans="1:11" x14ac:dyDescent="0.25">
      <c r="A7" s="9"/>
      <c r="B7" s="4"/>
      <c r="C7" s="56"/>
      <c r="D7" s="56"/>
      <c r="E7" s="56"/>
      <c r="F7" s="57"/>
      <c r="G7" s="58"/>
      <c r="H7" s="58"/>
      <c r="I7" s="57"/>
      <c r="J7" s="1"/>
      <c r="K7" s="4"/>
    </row>
    <row r="8" spans="1:11" x14ac:dyDescent="0.25">
      <c r="A8" s="9"/>
      <c r="B8" s="4"/>
      <c r="C8" s="56"/>
      <c r="D8" s="56"/>
      <c r="E8" s="56"/>
      <c r="F8" s="57"/>
      <c r="G8" s="58"/>
      <c r="H8" s="58"/>
      <c r="I8" s="57"/>
      <c r="J8" s="4"/>
      <c r="K8" s="4"/>
    </row>
    <row r="9" spans="1:11" x14ac:dyDescent="0.25">
      <c r="A9" s="9"/>
      <c r="B9" s="4"/>
      <c r="C9" s="56"/>
      <c r="D9" s="56"/>
      <c r="E9" s="56"/>
      <c r="F9" s="57"/>
      <c r="G9" s="58"/>
      <c r="H9" s="58"/>
      <c r="I9" s="57"/>
      <c r="J9" s="4"/>
      <c r="K9" s="4"/>
    </row>
    <row r="10" spans="1:11" x14ac:dyDescent="0.25">
      <c r="A10" s="9"/>
      <c r="B10" s="4"/>
      <c r="C10" s="56"/>
      <c r="D10" s="56"/>
      <c r="E10" s="56"/>
      <c r="F10" s="57"/>
      <c r="G10" s="58"/>
      <c r="H10" s="58"/>
      <c r="I10" s="57"/>
      <c r="J10" s="4"/>
      <c r="K10" s="4"/>
    </row>
    <row r="11" spans="1:11" x14ac:dyDescent="0.25">
      <c r="A11" s="9"/>
      <c r="B11" s="4"/>
      <c r="C11" s="56"/>
      <c r="D11" s="56"/>
      <c r="E11" s="56"/>
      <c r="F11" s="57"/>
      <c r="G11" s="58"/>
      <c r="H11" s="58"/>
      <c r="I11" s="57"/>
      <c r="J11" s="4"/>
      <c r="K11" s="4"/>
    </row>
    <row r="12" spans="1:11" x14ac:dyDescent="0.25">
      <c r="A12" s="9"/>
      <c r="B12" s="4"/>
      <c r="C12" s="56"/>
      <c r="D12" s="56"/>
      <c r="E12" s="56"/>
      <c r="F12" s="57"/>
      <c r="G12" s="58"/>
      <c r="H12" s="58"/>
      <c r="I12" s="57"/>
      <c r="J12" s="4"/>
      <c r="K12" s="4"/>
    </row>
    <row r="13" spans="1:11" x14ac:dyDescent="0.25">
      <c r="A13" s="9"/>
      <c r="B13" s="4"/>
      <c r="C13" s="56"/>
      <c r="D13" s="56"/>
      <c r="E13" s="56"/>
      <c r="F13" s="57"/>
      <c r="G13" s="58"/>
      <c r="H13" s="58"/>
      <c r="I13" s="57"/>
      <c r="J13" s="4"/>
      <c r="K13" s="4"/>
    </row>
    <row r="14" spans="1:11" x14ac:dyDescent="0.25">
      <c r="A14" s="9"/>
      <c r="B14" s="4"/>
      <c r="C14" s="56"/>
      <c r="D14" s="56"/>
      <c r="E14" s="56"/>
      <c r="F14" s="57"/>
      <c r="G14" s="58"/>
      <c r="H14" s="58"/>
      <c r="I14" s="57"/>
      <c r="J14" s="4"/>
      <c r="K14" s="4"/>
    </row>
    <row r="15" spans="1:11" x14ac:dyDescent="0.25">
      <c r="A15" s="9"/>
      <c r="B15" s="4"/>
      <c r="C15" s="56"/>
      <c r="D15" s="56"/>
      <c r="E15" s="56"/>
      <c r="F15" s="57"/>
      <c r="G15" s="58"/>
      <c r="H15" s="58"/>
      <c r="I15" s="57"/>
      <c r="J15" s="4"/>
      <c r="K15" s="4"/>
    </row>
    <row r="16" spans="1:11" x14ac:dyDescent="0.25">
      <c r="A16" s="9"/>
      <c r="B16" s="4"/>
      <c r="C16" s="56"/>
      <c r="D16" s="56"/>
      <c r="E16" s="56"/>
      <c r="F16" s="57"/>
      <c r="G16" s="58"/>
      <c r="H16" s="58"/>
      <c r="I16" s="57"/>
      <c r="J16" s="4"/>
      <c r="K16" s="4"/>
    </row>
    <row r="17" spans="1:11" x14ac:dyDescent="0.25">
      <c r="A17" s="9"/>
      <c r="B17" s="4"/>
      <c r="C17" s="56"/>
      <c r="D17" s="56"/>
      <c r="E17" s="56"/>
      <c r="F17" s="57"/>
      <c r="G17" s="58"/>
      <c r="H17" s="58"/>
      <c r="I17" s="57"/>
      <c r="J17" s="4"/>
      <c r="K17" s="4"/>
    </row>
    <row r="18" spans="1:11" x14ac:dyDescent="0.25">
      <c r="A18" s="9"/>
      <c r="B18" s="4"/>
      <c r="C18" s="56"/>
      <c r="D18" s="56"/>
      <c r="E18" s="56"/>
      <c r="F18" s="57"/>
      <c r="G18" s="58"/>
      <c r="H18" s="58"/>
      <c r="I18" s="57"/>
      <c r="J18" s="4"/>
      <c r="K18" s="4"/>
    </row>
    <row r="19" spans="1:11" x14ac:dyDescent="0.25">
      <c r="A19" s="9"/>
      <c r="B19" s="4"/>
      <c r="C19" s="56"/>
      <c r="D19" s="56"/>
      <c r="E19" s="56"/>
      <c r="F19" s="57"/>
      <c r="G19" s="58"/>
      <c r="H19" s="58"/>
      <c r="I19" s="57"/>
      <c r="J19" s="4"/>
      <c r="K19" s="4"/>
    </row>
    <row r="20" spans="1:11" x14ac:dyDescent="0.25">
      <c r="A20" s="9"/>
      <c r="B20" s="4"/>
      <c r="C20" s="56"/>
      <c r="D20" s="56"/>
      <c r="E20" s="56"/>
      <c r="F20" s="57"/>
      <c r="G20" s="58"/>
      <c r="H20" s="58"/>
      <c r="I20" s="57"/>
      <c r="J20" s="4"/>
      <c r="K20" s="4"/>
    </row>
    <row r="21" spans="1:11" x14ac:dyDescent="0.25">
      <c r="A21" s="10"/>
      <c r="B21" s="4"/>
      <c r="C21" s="56"/>
      <c r="D21" s="56"/>
      <c r="E21" s="56"/>
      <c r="F21" s="57"/>
      <c r="G21" s="58"/>
      <c r="H21" s="58"/>
      <c r="I21" s="57"/>
      <c r="J21" s="4"/>
      <c r="K21" s="4"/>
    </row>
    <row r="22" spans="1:11" x14ac:dyDescent="0.25">
      <c r="A22" s="10"/>
      <c r="B22" s="4"/>
      <c r="C22" s="56"/>
      <c r="D22" s="56"/>
      <c r="E22" s="56"/>
      <c r="F22" s="57"/>
      <c r="G22" s="58"/>
      <c r="H22" s="58"/>
      <c r="I22" s="57"/>
      <c r="J22" s="4"/>
      <c r="K22" s="4"/>
    </row>
    <row r="23" spans="1:11" x14ac:dyDescent="0.25">
      <c r="A23" s="9"/>
      <c r="B23" s="4"/>
      <c r="C23" s="56"/>
      <c r="D23" s="56"/>
      <c r="E23" s="56"/>
      <c r="F23" s="57"/>
      <c r="G23" s="58"/>
      <c r="H23" s="58"/>
      <c r="I23" s="57"/>
      <c r="J23" s="4"/>
      <c r="K23" s="4"/>
    </row>
    <row r="24" spans="1:11" x14ac:dyDescent="0.25">
      <c r="A24" s="9"/>
      <c r="B24" s="4"/>
      <c r="C24" s="56"/>
      <c r="D24" s="56"/>
      <c r="E24" s="56"/>
      <c r="F24" s="57"/>
      <c r="G24" s="58"/>
      <c r="H24" s="58"/>
      <c r="I24" s="57"/>
      <c r="J24" s="4"/>
      <c r="K24" s="4"/>
    </row>
    <row r="25" spans="1:11" x14ac:dyDescent="0.25">
      <c r="A25" s="9"/>
      <c r="B25" s="4"/>
      <c r="C25" s="56"/>
      <c r="D25" s="56"/>
      <c r="E25" s="56"/>
      <c r="F25" s="57"/>
      <c r="G25" s="58"/>
      <c r="H25" s="58"/>
      <c r="I25" s="57"/>
      <c r="J25" s="4"/>
      <c r="K25" s="4"/>
    </row>
    <row r="26" spans="1:11" x14ac:dyDescent="0.25">
      <c r="A26" s="10"/>
      <c r="B26" s="4"/>
      <c r="C26" s="56"/>
      <c r="D26" s="56"/>
      <c r="E26" s="56"/>
      <c r="F26" s="57"/>
      <c r="G26" s="58"/>
      <c r="H26" s="58"/>
      <c r="I26" s="57"/>
      <c r="J26" s="4"/>
      <c r="K26" s="4"/>
    </row>
    <row r="27" spans="1:11" x14ac:dyDescent="0.25">
      <c r="A27" s="10"/>
      <c r="B27" s="4"/>
      <c r="C27" s="56"/>
      <c r="D27" s="56"/>
      <c r="E27" s="56"/>
      <c r="F27" s="57"/>
      <c r="G27" s="58"/>
      <c r="H27" s="58"/>
      <c r="I27" s="57"/>
      <c r="J27" s="4"/>
      <c r="K27" s="4"/>
    </row>
    <row r="28" spans="1:11" x14ac:dyDescent="0.25">
      <c r="A28" s="16"/>
      <c r="B28" s="4"/>
      <c r="C28" s="56"/>
      <c r="D28" s="56"/>
      <c r="E28" s="56"/>
      <c r="F28" s="57"/>
      <c r="G28" s="58"/>
      <c r="H28" s="58"/>
      <c r="I28" s="57"/>
      <c r="J28" s="4"/>
      <c r="K28" s="4"/>
    </row>
    <row r="29" spans="1:11" x14ac:dyDescent="0.25">
      <c r="A29" s="10"/>
      <c r="B29" s="4"/>
      <c r="C29" s="56"/>
      <c r="D29" s="56"/>
      <c r="E29" s="56"/>
      <c r="F29" s="57"/>
      <c r="G29" s="58"/>
      <c r="H29" s="58"/>
      <c r="I29" s="57"/>
      <c r="J29" s="4"/>
      <c r="K29" s="4"/>
    </row>
    <row r="30" spans="1:11" x14ac:dyDescent="0.25">
      <c r="A30" s="9"/>
      <c r="B30" s="4"/>
      <c r="C30" s="56"/>
      <c r="D30" s="56"/>
      <c r="E30" s="56"/>
      <c r="F30" s="57"/>
      <c r="G30" s="58"/>
      <c r="H30" s="58"/>
      <c r="I30" s="57"/>
      <c r="J30" s="4"/>
      <c r="K30" s="4"/>
    </row>
    <row r="31" spans="1:11" x14ac:dyDescent="0.25">
      <c r="A31" s="4"/>
      <c r="B31" s="4"/>
      <c r="C31" s="56"/>
      <c r="D31" s="56"/>
      <c r="E31" s="56"/>
      <c r="F31" s="57"/>
      <c r="G31" s="58"/>
      <c r="H31" s="58"/>
      <c r="I31" s="57"/>
      <c r="J31" s="4"/>
      <c r="K31" s="4"/>
    </row>
    <row r="32" spans="1:11" x14ac:dyDescent="0.25">
      <c r="A32" s="4"/>
      <c r="B32" s="4"/>
      <c r="C32" s="56"/>
      <c r="D32" s="56"/>
      <c r="E32" s="56"/>
      <c r="F32" s="57"/>
      <c r="G32" s="58"/>
      <c r="H32" s="58"/>
      <c r="I32" s="57"/>
      <c r="J32" s="4"/>
      <c r="K32" s="4"/>
    </row>
    <row r="33" spans="1:11" x14ac:dyDescent="0.25">
      <c r="A33" s="4"/>
      <c r="B33" s="4"/>
      <c r="C33" s="56"/>
      <c r="D33" s="56"/>
      <c r="E33" s="56"/>
      <c r="F33" s="57"/>
      <c r="G33" s="58"/>
      <c r="H33" s="58"/>
      <c r="I33" s="57"/>
      <c r="J33" s="4"/>
      <c r="K33" s="4"/>
    </row>
    <row r="34" spans="1:11" x14ac:dyDescent="0.25">
      <c r="A34" s="4"/>
      <c r="B34" s="4"/>
      <c r="C34" s="56"/>
      <c r="D34" s="56"/>
      <c r="E34" s="56"/>
      <c r="F34" s="57"/>
      <c r="G34" s="58"/>
      <c r="H34" s="58"/>
      <c r="I34" s="57"/>
      <c r="J34" s="4"/>
      <c r="K34" s="4"/>
    </row>
    <row r="35" spans="1:11" x14ac:dyDescent="0.25">
      <c r="A35" s="4"/>
      <c r="B35" s="4"/>
      <c r="C35" s="56"/>
      <c r="D35" s="56"/>
      <c r="E35" s="56"/>
      <c r="F35" s="57"/>
      <c r="G35" s="58"/>
      <c r="H35" s="58"/>
      <c r="I35" s="57"/>
      <c r="J35" s="4"/>
      <c r="K35" s="4"/>
    </row>
    <row r="36" spans="1:11" x14ac:dyDescent="0.25">
      <c r="A36" s="4"/>
      <c r="B36" s="4"/>
      <c r="C36" s="56"/>
      <c r="D36" s="56"/>
      <c r="E36" s="56"/>
      <c r="F36" s="57"/>
      <c r="G36" s="58"/>
      <c r="H36" s="58"/>
      <c r="I36" s="57"/>
      <c r="J36" s="4"/>
      <c r="K36" s="4"/>
    </row>
    <row r="37" spans="1:11" x14ac:dyDescent="0.25">
      <c r="A37" s="4"/>
      <c r="B37" s="4"/>
      <c r="C37" s="56"/>
      <c r="D37" s="56"/>
      <c r="E37" s="56"/>
      <c r="F37" s="57"/>
      <c r="G37" s="58"/>
      <c r="H37" s="58"/>
      <c r="I37" s="57"/>
      <c r="J37" s="4"/>
      <c r="K37" s="4"/>
    </row>
    <row r="38" spans="1:11" x14ac:dyDescent="0.25">
      <c r="A38" s="4"/>
      <c r="B38" s="4"/>
      <c r="C38" s="56"/>
      <c r="D38" s="56"/>
      <c r="E38" s="56"/>
      <c r="F38" s="57"/>
      <c r="G38" s="58"/>
      <c r="H38" s="58"/>
      <c r="I38" s="57"/>
      <c r="J38" s="4"/>
      <c r="K38" s="4"/>
    </row>
    <row r="39" spans="1:11" x14ac:dyDescent="0.25">
      <c r="A39" s="4"/>
      <c r="B39" s="4"/>
      <c r="C39" s="56"/>
      <c r="D39" s="56"/>
      <c r="E39" s="56"/>
      <c r="F39" s="57"/>
      <c r="G39" s="58"/>
      <c r="H39" s="58"/>
      <c r="I39" s="57"/>
      <c r="J39" s="4"/>
      <c r="K39" s="4"/>
    </row>
    <row r="40" spans="1:11" x14ac:dyDescent="0.25">
      <c r="A40" s="4"/>
      <c r="B40" s="4"/>
      <c r="C40" s="56"/>
      <c r="D40" s="56"/>
      <c r="E40" s="56"/>
      <c r="F40" s="57"/>
      <c r="G40" s="58"/>
      <c r="H40" s="58"/>
      <c r="I40" s="57"/>
      <c r="J40" s="4"/>
      <c r="K40" s="4"/>
    </row>
    <row r="41" spans="1:11" x14ac:dyDescent="0.25">
      <c r="A41" s="4"/>
      <c r="B41" s="4"/>
      <c r="C41" s="56"/>
      <c r="D41" s="56"/>
      <c r="E41" s="56"/>
      <c r="F41" s="57"/>
      <c r="G41" s="58"/>
      <c r="H41" s="58"/>
      <c r="I41" s="57"/>
      <c r="J41" s="4"/>
      <c r="K41" s="4"/>
    </row>
    <row r="42" spans="1:11" x14ac:dyDescent="0.25">
      <c r="A42" s="4"/>
      <c r="B42" s="4"/>
      <c r="C42" s="56"/>
      <c r="D42" s="56"/>
      <c r="E42" s="56"/>
      <c r="F42" s="57"/>
      <c r="G42" s="58"/>
      <c r="H42" s="58"/>
      <c r="I42" s="57"/>
      <c r="J42" s="4"/>
      <c r="K42" s="4"/>
    </row>
    <row r="43" spans="1:11" x14ac:dyDescent="0.25">
      <c r="A43" s="4"/>
      <c r="B43" s="4"/>
      <c r="C43" s="56"/>
      <c r="D43" s="56"/>
      <c r="E43" s="56"/>
      <c r="F43" s="57"/>
      <c r="G43" s="58"/>
      <c r="H43" s="58"/>
      <c r="I43" s="57"/>
      <c r="J43" s="4"/>
      <c r="K43" s="4"/>
    </row>
    <row r="44" spans="1:11" x14ac:dyDescent="0.25">
      <c r="A44" s="4"/>
      <c r="B44" s="4"/>
      <c r="C44" s="56"/>
      <c r="D44" s="56"/>
      <c r="E44" s="56"/>
      <c r="F44" s="57"/>
      <c r="G44" s="58"/>
      <c r="H44" s="58"/>
      <c r="I44" s="57"/>
      <c r="J44" s="4"/>
      <c r="K44" s="4"/>
    </row>
    <row r="45" spans="1:11" x14ac:dyDescent="0.25">
      <c r="A45" s="4"/>
      <c r="B45" s="4"/>
      <c r="C45" s="56"/>
      <c r="D45" s="56"/>
      <c r="E45" s="56"/>
      <c r="F45" s="57"/>
      <c r="G45" s="58"/>
      <c r="H45" s="58"/>
      <c r="I45" s="57"/>
      <c r="J45" s="4"/>
      <c r="K45" s="4"/>
    </row>
    <row r="46" spans="1:11" x14ac:dyDescent="0.25">
      <c r="A46" s="4"/>
      <c r="B46" s="4"/>
      <c r="C46" s="56"/>
      <c r="D46" s="56"/>
      <c r="E46" s="56"/>
      <c r="F46" s="57"/>
      <c r="G46" s="58"/>
      <c r="H46" s="58"/>
      <c r="I46" s="57"/>
      <c r="J46" s="4"/>
      <c r="K46" s="4"/>
    </row>
    <row r="47" spans="1:11" x14ac:dyDescent="0.25">
      <c r="A47" s="4"/>
      <c r="B47" s="4"/>
      <c r="C47" s="56"/>
      <c r="D47" s="56"/>
      <c r="E47" s="56"/>
      <c r="F47" s="57"/>
      <c r="G47" s="58"/>
      <c r="H47" s="58"/>
      <c r="I47" s="57"/>
      <c r="J47" s="4"/>
      <c r="K47" s="4"/>
    </row>
    <row r="48" spans="1:11" x14ac:dyDescent="0.25">
      <c r="A48" s="4"/>
      <c r="B48" s="4"/>
      <c r="C48" s="56"/>
      <c r="D48" s="56"/>
      <c r="E48" s="56"/>
      <c r="F48" s="57"/>
      <c r="G48" s="58"/>
      <c r="H48" s="58"/>
      <c r="I48" s="57"/>
      <c r="J48" s="4"/>
      <c r="K48" s="4"/>
    </row>
    <row r="49" spans="1:11" x14ac:dyDescent="0.25">
      <c r="A49" s="4"/>
      <c r="B49" s="4"/>
      <c r="C49" s="56"/>
      <c r="D49" s="56"/>
      <c r="E49" s="56"/>
      <c r="F49" s="57"/>
      <c r="G49" s="58"/>
      <c r="H49" s="58"/>
      <c r="I49" s="57"/>
      <c r="J49" s="4"/>
      <c r="K49" s="4"/>
    </row>
    <row r="50" spans="1:11" x14ac:dyDescent="0.25">
      <c r="A50" s="4"/>
      <c r="B50" s="4"/>
      <c r="C50" s="56"/>
      <c r="D50" s="56"/>
      <c r="E50" s="56"/>
      <c r="F50" s="57"/>
      <c r="G50" s="58"/>
      <c r="H50" s="58"/>
      <c r="I50" s="57"/>
      <c r="J50" s="4"/>
      <c r="K50" s="4"/>
    </row>
    <row r="51" spans="1:11" x14ac:dyDescent="0.25">
      <c r="A51" s="4"/>
      <c r="B51" s="4"/>
      <c r="C51" s="56"/>
      <c r="D51" s="56"/>
      <c r="E51" s="56"/>
      <c r="F51" s="57"/>
      <c r="G51" s="58"/>
      <c r="H51" s="58"/>
      <c r="I51" s="57"/>
      <c r="J51" s="4"/>
      <c r="K51" s="4"/>
    </row>
    <row r="52" spans="1:11" x14ac:dyDescent="0.25">
      <c r="A52" s="4"/>
      <c r="B52" s="4"/>
      <c r="C52" s="56"/>
      <c r="D52" s="56"/>
      <c r="E52" s="56"/>
      <c r="F52" s="57"/>
      <c r="G52" s="58"/>
      <c r="H52" s="58"/>
      <c r="I52" s="57"/>
      <c r="J52" s="4"/>
      <c r="K52" s="4"/>
    </row>
    <row r="53" spans="1:11" x14ac:dyDescent="0.25">
      <c r="A53" s="4"/>
      <c r="B53" s="4"/>
      <c r="C53" s="56"/>
      <c r="D53" s="56"/>
      <c r="E53" s="56"/>
      <c r="F53" s="57"/>
      <c r="G53" s="58"/>
      <c r="H53" s="58"/>
      <c r="I53" s="57"/>
      <c r="J53" s="4"/>
      <c r="K53" s="4"/>
    </row>
    <row r="54" spans="1:11" x14ac:dyDescent="0.25">
      <c r="A54" s="4"/>
      <c r="B54" s="4"/>
      <c r="C54" s="56"/>
      <c r="D54" s="56"/>
      <c r="E54" s="56"/>
      <c r="F54" s="57"/>
      <c r="G54" s="58"/>
      <c r="H54" s="58"/>
      <c r="I54" s="57"/>
      <c r="J54" s="4"/>
      <c r="K54" s="4"/>
    </row>
    <row r="55" spans="1:11" x14ac:dyDescent="0.25">
      <c r="A55" s="4"/>
      <c r="B55" s="4"/>
      <c r="C55" s="56"/>
      <c r="D55" s="56"/>
      <c r="E55" s="56"/>
      <c r="F55" s="57"/>
      <c r="G55" s="58"/>
      <c r="H55" s="58"/>
      <c r="I55" s="57"/>
      <c r="J55" s="4"/>
      <c r="K55" s="4"/>
    </row>
    <row r="56" spans="1:11" x14ac:dyDescent="0.25">
      <c r="A56" s="4"/>
      <c r="B56" s="4"/>
      <c r="C56" s="56"/>
      <c r="D56" s="56"/>
      <c r="E56" s="56"/>
      <c r="F56" s="57"/>
      <c r="G56" s="58"/>
      <c r="H56" s="58"/>
      <c r="I56" s="57"/>
      <c r="J56" s="4"/>
      <c r="K56" s="4"/>
    </row>
    <row r="57" spans="1:11" x14ac:dyDescent="0.25">
      <c r="A57" s="4"/>
      <c r="B57" s="4"/>
      <c r="C57" s="56"/>
      <c r="D57" s="56"/>
      <c r="E57" s="56"/>
      <c r="F57" s="57"/>
      <c r="G57" s="58"/>
      <c r="H57" s="58"/>
      <c r="I57" s="57"/>
      <c r="J57" s="4"/>
      <c r="K57" s="4"/>
    </row>
    <row r="58" spans="1:11" x14ac:dyDescent="0.25">
      <c r="A58" s="4"/>
      <c r="B58" s="4"/>
      <c r="C58" s="56"/>
      <c r="D58" s="56"/>
      <c r="E58" s="56"/>
      <c r="F58" s="57"/>
      <c r="G58" s="58"/>
      <c r="H58" s="58"/>
      <c r="I58" s="57"/>
      <c r="J58" s="4"/>
      <c r="K58" s="4"/>
    </row>
    <row r="59" spans="1:11" x14ac:dyDescent="0.25">
      <c r="A59" s="4"/>
      <c r="B59" s="4"/>
      <c r="C59" s="56"/>
      <c r="D59" s="56"/>
      <c r="E59" s="56"/>
      <c r="F59" s="57"/>
      <c r="G59" s="58"/>
      <c r="H59" s="58"/>
      <c r="I59" s="57"/>
      <c r="J59" s="4"/>
      <c r="K59" s="4"/>
    </row>
    <row r="60" spans="1:11" x14ac:dyDescent="0.25">
      <c r="A60" s="4"/>
      <c r="B60" s="4"/>
      <c r="C60" s="56"/>
      <c r="D60" s="56"/>
      <c r="E60" s="56"/>
      <c r="F60" s="57"/>
      <c r="G60" s="58"/>
      <c r="H60" s="58"/>
      <c r="I60" s="57"/>
      <c r="J60" s="4"/>
      <c r="K60" s="4"/>
    </row>
    <row r="61" spans="1:11" x14ac:dyDescent="0.25">
      <c r="A61" s="4"/>
      <c r="B61" s="4"/>
      <c r="C61" s="56"/>
      <c r="D61" s="56"/>
      <c r="E61" s="56"/>
      <c r="F61" s="57"/>
      <c r="G61" s="58"/>
      <c r="H61" s="58"/>
      <c r="I61" s="57"/>
      <c r="J61" s="4"/>
      <c r="K61" s="4"/>
    </row>
    <row r="62" spans="1:11" x14ac:dyDescent="0.25">
      <c r="A62" s="4"/>
      <c r="B62" s="4"/>
      <c r="C62" s="56"/>
      <c r="D62" s="56"/>
      <c r="E62" s="56"/>
      <c r="F62" s="57"/>
      <c r="G62" s="58"/>
      <c r="H62" s="58"/>
      <c r="I62" s="57"/>
      <c r="J62" s="4"/>
      <c r="K62" s="4"/>
    </row>
    <row r="63" spans="1:11" x14ac:dyDescent="0.25">
      <c r="A63" s="4"/>
      <c r="B63" s="4"/>
      <c r="C63" s="56"/>
      <c r="D63" s="56"/>
      <c r="E63" s="56"/>
      <c r="F63" s="57"/>
      <c r="G63" s="58"/>
      <c r="H63" s="58"/>
      <c r="I63" s="57"/>
      <c r="J63" s="4"/>
      <c r="K63" s="4"/>
    </row>
  </sheetData>
  <mergeCells count="3">
    <mergeCell ref="A1:I1"/>
    <mergeCell ref="A3:I3"/>
    <mergeCell ref="A4:I4"/>
  </mergeCells>
  <pageMargins left="0.7" right="0.7" top="0.75" bottom="0.75" header="0.3" footer="0.3"/>
  <pageSetup scale="56" fitToHeight="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="80" zoomScaleNormal="80" workbookViewId="0">
      <selection activeCell="A7" sqref="A7:I57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70" t="s">
        <v>13</v>
      </c>
      <c r="B1" s="70"/>
      <c r="C1" s="70"/>
      <c r="D1" s="70"/>
      <c r="E1" s="70"/>
      <c r="F1" s="70"/>
      <c r="G1" s="70"/>
      <c r="H1" s="70"/>
      <c r="I1" s="70"/>
    </row>
    <row r="2" spans="1:10" ht="18.75" x14ac:dyDescent="0.3">
      <c r="A2" s="8" t="s">
        <v>10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70" t="s">
        <v>14</v>
      </c>
      <c r="B3" s="70"/>
      <c r="C3" s="70"/>
      <c r="D3" s="70"/>
      <c r="E3" s="70"/>
      <c r="F3" s="70"/>
      <c r="G3" s="70"/>
      <c r="H3" s="70"/>
      <c r="I3" s="70"/>
    </row>
    <row r="4" spans="1:10" ht="18.75" x14ac:dyDescent="0.3">
      <c r="A4" s="70" t="s">
        <v>0</v>
      </c>
      <c r="B4" s="70"/>
      <c r="C4" s="70"/>
      <c r="D4" s="70"/>
      <c r="E4" s="70"/>
      <c r="F4" s="70"/>
      <c r="G4" s="70"/>
      <c r="H4" s="70"/>
      <c r="I4" s="70"/>
    </row>
    <row r="6" spans="1:10" ht="42" customHeight="1" x14ac:dyDescent="0.25">
      <c r="A6" s="1" t="s">
        <v>1</v>
      </c>
      <c r="B6" s="1" t="s">
        <v>2</v>
      </c>
      <c r="C6" s="2" t="s">
        <v>15</v>
      </c>
      <c r="D6" s="2" t="s">
        <v>19</v>
      </c>
      <c r="E6" s="2" t="s">
        <v>21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 x14ac:dyDescent="0.25">
      <c r="A7" s="4"/>
      <c r="B7" s="4"/>
      <c r="C7" s="5"/>
      <c r="D7" s="5"/>
      <c r="E7" s="5"/>
      <c r="F7" s="6"/>
      <c r="G7" s="7"/>
      <c r="H7" s="7"/>
      <c r="I7" s="6"/>
      <c r="J7" s="3"/>
    </row>
    <row r="8" spans="1:10" x14ac:dyDescent="0.25">
      <c r="A8" s="4"/>
      <c r="B8" s="4"/>
      <c r="C8" s="5"/>
      <c r="D8" s="5"/>
      <c r="E8" s="5"/>
      <c r="F8" s="6"/>
      <c r="G8" s="7"/>
      <c r="H8" s="7"/>
      <c r="I8" s="6"/>
    </row>
    <row r="9" spans="1:10" x14ac:dyDescent="0.25">
      <c r="A9" s="4"/>
      <c r="B9" s="4"/>
      <c r="C9" s="5"/>
      <c r="D9" s="5"/>
      <c r="E9" s="5"/>
      <c r="F9" s="6"/>
      <c r="G9" s="7"/>
      <c r="H9" s="7"/>
      <c r="I9" s="6"/>
    </row>
    <row r="10" spans="1:10" x14ac:dyDescent="0.25">
      <c r="A10" s="4"/>
      <c r="B10" s="4"/>
      <c r="C10" s="5"/>
      <c r="D10" s="5"/>
      <c r="E10" s="5"/>
      <c r="F10" s="6"/>
      <c r="G10" s="7"/>
      <c r="H10" s="7"/>
      <c r="I10" s="6"/>
    </row>
    <row r="11" spans="1:10" x14ac:dyDescent="0.25">
      <c r="A11" s="4"/>
      <c r="B11" s="4"/>
      <c r="C11" s="5"/>
      <c r="D11" s="5"/>
      <c r="E11" s="5"/>
      <c r="F11" s="6"/>
      <c r="G11" s="7"/>
      <c r="H11" s="7"/>
      <c r="I11" s="6"/>
    </row>
    <row r="12" spans="1:10" x14ac:dyDescent="0.25">
      <c r="A12" s="4"/>
      <c r="B12" s="4"/>
      <c r="C12" s="5"/>
      <c r="D12" s="5"/>
      <c r="E12" s="5"/>
      <c r="F12" s="6"/>
      <c r="G12" s="7"/>
      <c r="H12" s="7"/>
      <c r="I12" s="6"/>
    </row>
    <row r="13" spans="1:10" x14ac:dyDescent="0.25">
      <c r="A13" s="4"/>
      <c r="B13" s="4"/>
      <c r="C13" s="5"/>
      <c r="D13" s="5"/>
      <c r="E13" s="5"/>
      <c r="F13" s="6"/>
      <c r="G13" s="7"/>
      <c r="H13" s="14"/>
      <c r="I13" s="6"/>
    </row>
    <row r="14" spans="1:10" x14ac:dyDescent="0.25">
      <c r="A14" s="4"/>
      <c r="B14" s="4"/>
      <c r="C14" s="5"/>
      <c r="D14" s="5"/>
      <c r="E14" s="5"/>
      <c r="F14" s="6"/>
      <c r="G14" s="7"/>
      <c r="H14" s="7"/>
      <c r="I14" s="6"/>
    </row>
    <row r="15" spans="1:10" x14ac:dyDescent="0.25">
      <c r="A15" s="4"/>
      <c r="B15" s="4"/>
      <c r="C15" s="5"/>
      <c r="D15" s="5"/>
      <c r="E15" s="5"/>
      <c r="F15" s="6"/>
      <c r="G15" s="7"/>
      <c r="H15" s="7"/>
      <c r="I15" s="6"/>
    </row>
    <row r="16" spans="1:10" x14ac:dyDescent="0.25">
      <c r="A16" s="4"/>
      <c r="B16" s="4"/>
      <c r="C16" s="5"/>
      <c r="D16" s="5"/>
      <c r="E16" s="5"/>
      <c r="F16" s="6"/>
      <c r="G16" s="7"/>
      <c r="H16" s="7"/>
      <c r="I16" s="6"/>
    </row>
    <row r="17" spans="1:9" x14ac:dyDescent="0.25">
      <c r="A17" s="4"/>
      <c r="B17" s="4"/>
      <c r="C17" s="5"/>
      <c r="D17" s="5"/>
      <c r="E17" s="5"/>
      <c r="F17" s="6"/>
      <c r="G17" s="7"/>
      <c r="H17" s="7"/>
      <c r="I17" s="6"/>
    </row>
    <row r="18" spans="1:9" x14ac:dyDescent="0.25">
      <c r="A18" s="4"/>
      <c r="B18" s="4"/>
      <c r="C18" s="5"/>
      <c r="D18" s="5"/>
      <c r="E18" s="5"/>
      <c r="F18" s="6"/>
      <c r="G18" s="7"/>
      <c r="H18" s="7"/>
      <c r="I18" s="6"/>
    </row>
    <row r="19" spans="1:9" x14ac:dyDescent="0.25">
      <c r="A19" s="4"/>
      <c r="B19" s="4"/>
      <c r="C19" s="5"/>
      <c r="D19" s="5"/>
      <c r="E19" s="5"/>
      <c r="F19" s="6"/>
      <c r="G19" s="7"/>
      <c r="H19" s="7"/>
      <c r="I19" s="6"/>
    </row>
    <row r="20" spans="1:9" x14ac:dyDescent="0.25">
      <c r="A20" s="4"/>
      <c r="B20" s="4"/>
      <c r="C20" s="5"/>
      <c r="D20" s="5"/>
      <c r="E20" s="5"/>
      <c r="F20" s="6"/>
      <c r="G20" s="7"/>
      <c r="H20" s="7"/>
      <c r="I20" s="6"/>
    </row>
    <row r="21" spans="1:9" x14ac:dyDescent="0.25">
      <c r="A21" s="4"/>
      <c r="B21" s="4"/>
      <c r="C21" s="5"/>
      <c r="D21" s="5"/>
      <c r="E21" s="5"/>
      <c r="F21" s="6"/>
      <c r="G21" s="7"/>
      <c r="H21" s="7"/>
      <c r="I21" s="6"/>
    </row>
    <row r="22" spans="1:9" x14ac:dyDescent="0.25">
      <c r="A22" s="4"/>
      <c r="B22" s="4"/>
      <c r="C22" s="5"/>
      <c r="D22" s="5"/>
      <c r="E22" s="5"/>
      <c r="F22" s="6"/>
      <c r="G22" s="7"/>
      <c r="H22" s="7"/>
      <c r="I22" s="6"/>
    </row>
    <row r="23" spans="1:9" x14ac:dyDescent="0.25">
      <c r="A23" s="4"/>
      <c r="B23" s="4"/>
      <c r="C23" s="5"/>
      <c r="D23" s="5"/>
      <c r="E23" s="5"/>
      <c r="F23" s="6"/>
      <c r="G23" s="7"/>
      <c r="H23" s="7"/>
      <c r="I23" s="6"/>
    </row>
    <row r="24" spans="1:9" x14ac:dyDescent="0.25">
      <c r="A24" s="4"/>
      <c r="B24" s="4"/>
      <c r="C24" s="5"/>
      <c r="D24" s="5"/>
      <c r="E24" s="5"/>
      <c r="F24" s="6"/>
      <c r="G24" s="7"/>
      <c r="H24" s="7"/>
      <c r="I24" s="6"/>
    </row>
    <row r="25" spans="1:9" x14ac:dyDescent="0.25">
      <c r="A25" s="4"/>
      <c r="B25" s="4"/>
      <c r="C25" s="5"/>
      <c r="D25" s="5"/>
      <c r="E25" s="5"/>
      <c r="F25" s="6"/>
      <c r="G25" s="7"/>
      <c r="H25" s="7"/>
      <c r="I25" s="6"/>
    </row>
    <row r="26" spans="1:9" x14ac:dyDescent="0.25">
      <c r="A26" s="4"/>
      <c r="B26" s="4"/>
      <c r="C26" s="5"/>
      <c r="D26" s="5"/>
      <c r="E26" s="5"/>
      <c r="F26" s="6"/>
      <c r="G26" s="7"/>
      <c r="H26" s="7"/>
      <c r="I26" s="6"/>
    </row>
    <row r="27" spans="1:9" x14ac:dyDescent="0.25">
      <c r="A27" s="4"/>
      <c r="B27" s="4"/>
      <c r="C27" s="5"/>
      <c r="D27" s="5"/>
      <c r="E27" s="5"/>
      <c r="F27" s="6"/>
      <c r="G27" s="7"/>
      <c r="H27" s="7"/>
      <c r="I27" s="6"/>
    </row>
    <row r="28" spans="1:9" x14ac:dyDescent="0.25">
      <c r="A28" s="4"/>
      <c r="B28" s="4"/>
      <c r="C28" s="5"/>
      <c r="D28" s="5"/>
      <c r="E28" s="5"/>
      <c r="F28" s="6"/>
      <c r="G28" s="7"/>
      <c r="H28" s="7"/>
      <c r="I28" s="6"/>
    </row>
    <row r="29" spans="1:9" x14ac:dyDescent="0.25">
      <c r="A29" s="4"/>
      <c r="B29" s="4"/>
      <c r="C29" s="5"/>
      <c r="D29" s="5"/>
      <c r="E29" s="5"/>
      <c r="F29" s="6"/>
      <c r="G29" s="7"/>
      <c r="H29" s="7"/>
      <c r="I29" s="6"/>
    </row>
    <row r="30" spans="1:9" x14ac:dyDescent="0.25">
      <c r="A30" s="4"/>
      <c r="B30" s="4"/>
      <c r="C30" s="5"/>
      <c r="D30" s="5"/>
      <c r="E30" s="5"/>
      <c r="F30" s="6"/>
      <c r="G30" s="7"/>
      <c r="H30" s="7"/>
      <c r="I30" s="6"/>
    </row>
    <row r="31" spans="1:9" x14ac:dyDescent="0.25">
      <c r="A31" s="4"/>
      <c r="B31" s="4"/>
      <c r="C31" s="5"/>
      <c r="D31" s="5"/>
      <c r="E31" s="5"/>
      <c r="F31" s="6"/>
      <c r="G31" s="7"/>
      <c r="H31" s="7"/>
      <c r="I31" s="6"/>
    </row>
    <row r="32" spans="1:9" x14ac:dyDescent="0.25">
      <c r="A32" s="4"/>
      <c r="B32" s="4"/>
      <c r="C32" s="5"/>
      <c r="D32" s="5"/>
      <c r="E32" s="5"/>
      <c r="F32" s="6"/>
      <c r="G32" s="7"/>
      <c r="H32" s="7"/>
      <c r="I32" s="6"/>
    </row>
    <row r="33" spans="1:9" x14ac:dyDescent="0.25">
      <c r="A33" s="4"/>
      <c r="B33" s="4"/>
      <c r="C33" s="5"/>
      <c r="D33" s="5"/>
      <c r="E33" s="5"/>
      <c r="F33" s="6"/>
      <c r="G33" s="7"/>
      <c r="H33" s="7"/>
      <c r="I33" s="6"/>
    </row>
    <row r="34" spans="1:9" x14ac:dyDescent="0.25">
      <c r="A34" s="4"/>
      <c r="B34" s="4"/>
      <c r="C34" s="5"/>
      <c r="D34" s="5"/>
      <c r="E34" s="5"/>
      <c r="F34" s="6"/>
      <c r="G34" s="7"/>
      <c r="H34" s="7"/>
      <c r="I34" s="6"/>
    </row>
    <row r="35" spans="1:9" x14ac:dyDescent="0.25">
      <c r="A35" s="4"/>
      <c r="B35" s="4"/>
      <c r="C35" s="5"/>
      <c r="D35" s="5"/>
      <c r="E35" s="5"/>
      <c r="F35" s="6"/>
      <c r="G35" s="7"/>
      <c r="H35" s="7"/>
      <c r="I35" s="6"/>
    </row>
    <row r="36" spans="1:9" x14ac:dyDescent="0.25">
      <c r="A36" s="4"/>
      <c r="B36" s="4"/>
      <c r="C36" s="5"/>
      <c r="D36" s="5"/>
      <c r="E36" s="5"/>
      <c r="F36" s="6"/>
      <c r="G36" s="7"/>
      <c r="H36" s="7"/>
      <c r="I36" s="6"/>
    </row>
    <row r="37" spans="1:9" x14ac:dyDescent="0.25">
      <c r="A37" s="4"/>
      <c r="B37" s="4"/>
      <c r="C37" s="5"/>
      <c r="D37" s="5"/>
      <c r="E37" s="5"/>
      <c r="F37" s="6"/>
      <c r="G37" s="7"/>
      <c r="H37" s="7"/>
      <c r="I37" s="6"/>
    </row>
    <row r="38" spans="1:9" x14ac:dyDescent="0.25">
      <c r="A38" s="4"/>
      <c r="B38" s="4"/>
      <c r="C38" s="5"/>
      <c r="D38" s="5"/>
      <c r="E38" s="5"/>
      <c r="F38" s="6"/>
      <c r="G38" s="7"/>
      <c r="H38" s="7"/>
      <c r="I38" s="6"/>
    </row>
    <row r="39" spans="1:9" x14ac:dyDescent="0.25">
      <c r="A39" s="4"/>
      <c r="B39" s="4"/>
      <c r="C39" s="5"/>
      <c r="D39" s="5"/>
      <c r="E39" s="5"/>
      <c r="F39" s="6"/>
      <c r="G39" s="7"/>
      <c r="H39" s="7"/>
      <c r="I39" s="6"/>
    </row>
    <row r="40" spans="1:9" x14ac:dyDescent="0.25">
      <c r="A40" s="4"/>
      <c r="B40" s="4"/>
      <c r="C40" s="5"/>
      <c r="D40" s="5"/>
      <c r="E40" s="5"/>
      <c r="F40" s="6"/>
      <c r="G40" s="7"/>
      <c r="H40" s="7"/>
      <c r="I40" s="6"/>
    </row>
    <row r="41" spans="1:9" x14ac:dyDescent="0.25">
      <c r="A41" s="4"/>
      <c r="B41" s="4"/>
      <c r="C41" s="5"/>
      <c r="D41" s="5"/>
      <c r="E41" s="5"/>
      <c r="F41" s="6"/>
      <c r="G41" s="7"/>
      <c r="H41" s="7"/>
      <c r="I41" s="6"/>
    </row>
    <row r="42" spans="1:9" x14ac:dyDescent="0.25">
      <c r="A42" s="4"/>
      <c r="B42" s="4"/>
      <c r="C42" s="5"/>
      <c r="D42" s="5"/>
      <c r="E42" s="5"/>
      <c r="F42" s="6"/>
      <c r="G42" s="7"/>
      <c r="H42" s="7"/>
      <c r="I42" s="6"/>
    </row>
    <row r="43" spans="1:9" x14ac:dyDescent="0.25">
      <c r="A43" s="4"/>
      <c r="B43" s="4"/>
      <c r="C43" s="5"/>
      <c r="D43" s="5"/>
      <c r="E43" s="5"/>
      <c r="F43" s="6"/>
      <c r="G43" s="7"/>
      <c r="H43" s="7"/>
      <c r="I43" s="6"/>
    </row>
    <row r="44" spans="1:9" x14ac:dyDescent="0.25">
      <c r="A44" s="4"/>
      <c r="B44" s="4"/>
      <c r="C44" s="5"/>
      <c r="D44" s="5"/>
      <c r="E44" s="5"/>
      <c r="F44" s="6"/>
      <c r="G44" s="7"/>
      <c r="H44" s="7"/>
      <c r="I44" s="6"/>
    </row>
    <row r="45" spans="1:9" x14ac:dyDescent="0.25">
      <c r="A45" s="4"/>
      <c r="B45" s="4"/>
      <c r="C45" s="5"/>
      <c r="D45" s="5"/>
      <c r="E45" s="5"/>
      <c r="F45" s="6"/>
      <c r="G45" s="7"/>
      <c r="H45" s="7"/>
      <c r="I45" s="6"/>
    </row>
    <row r="46" spans="1:9" x14ac:dyDescent="0.25">
      <c r="A46" s="4"/>
      <c r="B46" s="4"/>
      <c r="C46" s="5"/>
      <c r="D46" s="5"/>
      <c r="E46" s="5"/>
      <c r="F46" s="6"/>
      <c r="G46" s="7"/>
      <c r="H46" s="7"/>
      <c r="I46" s="6"/>
    </row>
    <row r="47" spans="1:9" x14ac:dyDescent="0.25">
      <c r="A47" s="4"/>
      <c r="B47" s="4"/>
      <c r="C47" s="5"/>
      <c r="D47" s="5"/>
      <c r="E47" s="5"/>
      <c r="F47" s="6"/>
      <c r="G47" s="7"/>
      <c r="H47" s="7"/>
      <c r="I47" s="6"/>
    </row>
    <row r="48" spans="1:9" x14ac:dyDescent="0.25">
      <c r="A48" s="4"/>
      <c r="B48" s="4"/>
      <c r="C48" s="5"/>
      <c r="D48" s="5"/>
      <c r="E48" s="5"/>
      <c r="F48" s="6"/>
      <c r="G48" s="7"/>
      <c r="H48" s="7"/>
      <c r="I48" s="6"/>
    </row>
    <row r="49" spans="1:9" x14ac:dyDescent="0.25">
      <c r="A49" s="4"/>
      <c r="B49" s="4"/>
      <c r="C49" s="5"/>
      <c r="D49" s="5"/>
      <c r="E49" s="5"/>
      <c r="F49" s="6"/>
      <c r="G49" s="7"/>
      <c r="H49" s="7"/>
      <c r="I49" s="6"/>
    </row>
    <row r="50" spans="1:9" x14ac:dyDescent="0.25">
      <c r="A50" s="4"/>
      <c r="B50" s="4"/>
      <c r="C50" s="5"/>
      <c r="D50" s="5"/>
      <c r="E50" s="5"/>
      <c r="F50" s="6"/>
      <c r="G50" s="7"/>
      <c r="H50" s="7"/>
      <c r="I50" s="6"/>
    </row>
    <row r="51" spans="1:9" x14ac:dyDescent="0.25">
      <c r="A51" s="4"/>
      <c r="B51" s="4"/>
      <c r="C51" s="5"/>
      <c r="D51" s="5"/>
      <c r="E51" s="5"/>
      <c r="F51" s="6"/>
      <c r="G51" s="7"/>
      <c r="H51" s="7"/>
      <c r="I51" s="6"/>
    </row>
    <row r="52" spans="1:9" x14ac:dyDescent="0.25">
      <c r="A52" s="4"/>
      <c r="B52" s="4"/>
      <c r="C52" s="5"/>
      <c r="D52" s="5"/>
      <c r="E52" s="5"/>
      <c r="F52" s="6"/>
      <c r="G52" s="7"/>
      <c r="H52" s="7"/>
      <c r="I52" s="6"/>
    </row>
    <row r="53" spans="1:9" x14ac:dyDescent="0.25">
      <c r="A53" s="4"/>
      <c r="B53" s="4"/>
      <c r="C53" s="5"/>
      <c r="D53" s="5"/>
      <c r="E53" s="5"/>
      <c r="F53" s="6"/>
      <c r="G53" s="7"/>
      <c r="H53" s="7"/>
      <c r="I53" s="6"/>
    </row>
    <row r="54" spans="1:9" x14ac:dyDescent="0.25">
      <c r="A54" s="4"/>
      <c r="B54" s="4"/>
      <c r="C54" s="5"/>
      <c r="D54" s="5"/>
      <c r="E54" s="5"/>
      <c r="F54" s="6"/>
      <c r="G54" s="7"/>
      <c r="H54" s="7"/>
      <c r="I54" s="6"/>
    </row>
    <row r="55" spans="1:9" x14ac:dyDescent="0.25">
      <c r="A55" s="4"/>
      <c r="B55" s="4"/>
      <c r="C55" s="5"/>
      <c r="D55" s="5"/>
      <c r="E55" s="5"/>
      <c r="F55" s="6"/>
      <c r="G55" s="7"/>
      <c r="H55" s="7"/>
      <c r="I55" s="6"/>
    </row>
    <row r="56" spans="1:9" x14ac:dyDescent="0.25">
      <c r="A56" s="4"/>
      <c r="B56" s="4"/>
      <c r="C56" s="5"/>
      <c r="D56" s="5"/>
      <c r="E56" s="5"/>
      <c r="F56" s="6"/>
      <c r="G56" s="7"/>
      <c r="H56" s="7"/>
      <c r="I56" s="6"/>
    </row>
    <row r="57" spans="1:9" x14ac:dyDescent="0.25">
      <c r="A57" s="4"/>
      <c r="B57" s="4"/>
      <c r="C57" s="5"/>
      <c r="D57" s="5"/>
      <c r="E57" s="5"/>
      <c r="F57" s="6"/>
      <c r="G57" s="7"/>
      <c r="H57" s="7"/>
      <c r="I57" s="6"/>
    </row>
    <row r="58" spans="1:9" x14ac:dyDescent="0.25">
      <c r="A58" s="4"/>
      <c r="B58" s="4"/>
      <c r="C58" s="5"/>
      <c r="D58" s="5"/>
      <c r="E58" s="5"/>
      <c r="F58" s="6">
        <f>(Table5108911[[#This Row],[Broj bodova - Mirjana Đurić]]+Table5108911[[#This Row],[Broj bodova - Igor Vučinoć]]+Table5108911[[#This Row],[Broj bodova -  Slobodan Vuković]])/3</f>
        <v>0</v>
      </c>
      <c r="G58" s="7"/>
      <c r="H58" s="7"/>
      <c r="I58" s="6" t="e">
        <f>Table5108911[[#This Row],[Odobreni iznos sredstava (€)]]/Table5108911[[#This Row],[Traženi iznos sredstava (€)]]*100</f>
        <v>#DIV/0!</v>
      </c>
    </row>
    <row r="59" spans="1:9" x14ac:dyDescent="0.25">
      <c r="A59" s="4"/>
      <c r="B59" s="4"/>
      <c r="C59" s="5"/>
      <c r="D59" s="5"/>
      <c r="E59" s="5"/>
      <c r="F59" s="6">
        <f>(Table5108911[[#This Row],[Broj bodova - Mirjana Đurić]]+Table5108911[[#This Row],[Broj bodova - Igor Vučinoć]]+Table5108911[[#This Row],[Broj bodova -  Slobodan Vuković]])/3</f>
        <v>0</v>
      </c>
      <c r="G59" s="7"/>
      <c r="H59" s="7"/>
      <c r="I59" s="6" t="e">
        <f>Table5108911[[#This Row],[Odobreni iznos sredstava (€)]]/Table5108911[[#This Row],[Traženi iznos sredstava (€)]]*100</f>
        <v>#DIV/0!</v>
      </c>
    </row>
    <row r="60" spans="1:9" x14ac:dyDescent="0.25">
      <c r="A60" s="4"/>
      <c r="B60" s="4"/>
      <c r="C60" s="5"/>
      <c r="D60" s="5"/>
      <c r="E60" s="5"/>
      <c r="F60" s="6">
        <f>(Table5108911[[#This Row],[Broj bodova - Mirjana Đurić]]+Table5108911[[#This Row],[Broj bodova - Igor Vučinoć]]+Table5108911[[#This Row],[Broj bodova -  Slobodan Vuković]])/3</f>
        <v>0</v>
      </c>
      <c r="G60" s="7"/>
      <c r="H60" s="7"/>
      <c r="I60" s="6" t="e">
        <f>Table5108911[[#This Row],[Odobreni iznos sredstava (€)]]/Table5108911[[#This Row],[Traženi iznos sredstava (€)]]*100</f>
        <v>#DIV/0!</v>
      </c>
    </row>
    <row r="61" spans="1:9" x14ac:dyDescent="0.25">
      <c r="A61" s="4"/>
      <c r="B61" s="4"/>
      <c r="C61" s="5"/>
      <c r="D61" s="5"/>
      <c r="E61" s="5"/>
      <c r="F61" s="6">
        <f>(Table5108911[[#This Row],[Broj bodova - Mirjana Đurić]]+Table5108911[[#This Row],[Broj bodova - Igor Vučinoć]]+Table5108911[[#This Row],[Broj bodova -  Slobodan Vuković]])/3</f>
        <v>0</v>
      </c>
      <c r="G61" s="7"/>
      <c r="H61" s="7"/>
      <c r="I61" s="6" t="e">
        <f>Table5108911[[#This Row],[Odobreni iznos sredstava (€)]]/Table5108911[[#This Row],[Traženi iznos sredstava (€)]]*100</f>
        <v>#DIV/0!</v>
      </c>
    </row>
    <row r="62" spans="1:9" x14ac:dyDescent="0.25">
      <c r="A62" s="4"/>
      <c r="B62" s="4"/>
      <c r="C62" s="5"/>
      <c r="D62" s="5"/>
      <c r="E62" s="5"/>
      <c r="F62" s="6">
        <f>(Table5108911[[#This Row],[Broj bodova - Mirjana Đurić]]+Table5108911[[#This Row],[Broj bodova - Igor Vučinoć]]+Table5108911[[#This Row],[Broj bodova -  Slobodan Vuković]])/3</f>
        <v>0</v>
      </c>
      <c r="G62" s="7"/>
      <c r="H62" s="7"/>
      <c r="I62" s="6" t="e">
        <f>Table5108911[[#This Row],[Odobreni iznos sredstava (€)]]/Table5108911[[#This Row],[Traženi iznos sredstava (€)]]*100</f>
        <v>#DIV/0!</v>
      </c>
    </row>
    <row r="63" spans="1:9" x14ac:dyDescent="0.25">
      <c r="A63" s="4"/>
      <c r="B63" s="4"/>
      <c r="C63" s="5"/>
      <c r="D63" s="5"/>
      <c r="E63" s="5"/>
      <c r="F63" s="6">
        <f>(Table5108911[[#This Row],[Broj bodova - Mirjana Đurić]]+Table5108911[[#This Row],[Broj bodova - Igor Vučinoć]]+Table5108911[[#This Row],[Broj bodova -  Slobodan Vuković]])/3</f>
        <v>0</v>
      </c>
      <c r="G63" s="7"/>
      <c r="H63" s="7"/>
      <c r="I63" s="6" t="e">
        <f>Table5108911[[#This Row],[Odobreni iznos sredstava (€)]]/Table5108911[[#This Row],[Traženi iznos sredstava (€)]]*100</f>
        <v>#DIV/0!</v>
      </c>
    </row>
  </sheetData>
  <mergeCells count="3">
    <mergeCell ref="A1:I1"/>
    <mergeCell ref="A3:I3"/>
    <mergeCell ref="A4:I4"/>
  </mergeCells>
  <pageMargins left="0.7" right="0.7" top="0.75" bottom="0.75" header="0.3" footer="0.3"/>
  <pageSetup scale="61" fitToHeight="2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zoomScale="80" zoomScaleNormal="80" workbookViewId="0">
      <selection activeCell="A7" sqref="A7:I26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70" t="s">
        <v>13</v>
      </c>
      <c r="B1" s="70"/>
      <c r="C1" s="70"/>
      <c r="D1" s="70"/>
      <c r="E1" s="70"/>
      <c r="F1" s="70"/>
      <c r="G1" s="70"/>
      <c r="H1" s="70"/>
      <c r="I1" s="70"/>
    </row>
    <row r="2" spans="1:10" ht="18.75" x14ac:dyDescent="0.3">
      <c r="A2" s="8" t="s">
        <v>11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70" t="s">
        <v>14</v>
      </c>
      <c r="B3" s="70"/>
      <c r="C3" s="70"/>
      <c r="D3" s="70"/>
      <c r="E3" s="70"/>
      <c r="F3" s="70"/>
      <c r="G3" s="70"/>
      <c r="H3" s="70"/>
      <c r="I3" s="70"/>
    </row>
    <row r="4" spans="1:10" ht="18.75" x14ac:dyDescent="0.3">
      <c r="A4" s="70" t="s">
        <v>0</v>
      </c>
      <c r="B4" s="70"/>
      <c r="C4" s="70"/>
      <c r="D4" s="70"/>
      <c r="E4" s="70"/>
      <c r="F4" s="70"/>
      <c r="G4" s="70"/>
      <c r="H4" s="70"/>
      <c r="I4" s="70"/>
    </row>
    <row r="6" spans="1:10" ht="42" customHeight="1" x14ac:dyDescent="0.25">
      <c r="A6" s="1" t="s">
        <v>1</v>
      </c>
      <c r="B6" s="1" t="s">
        <v>2</v>
      </c>
      <c r="C6" s="2" t="s">
        <v>15</v>
      </c>
      <c r="D6" s="2" t="s">
        <v>18</v>
      </c>
      <c r="E6" s="2" t="s">
        <v>21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 x14ac:dyDescent="0.25">
      <c r="A7" s="4"/>
      <c r="B7" s="4"/>
      <c r="C7" s="56"/>
      <c r="D7" s="56"/>
      <c r="E7" s="56"/>
      <c r="F7" s="57"/>
      <c r="G7" s="58"/>
      <c r="H7" s="58"/>
      <c r="I7" s="57"/>
      <c r="J7" s="3"/>
    </row>
    <row r="8" spans="1:10" x14ac:dyDescent="0.25">
      <c r="A8" s="4"/>
      <c r="B8" s="4"/>
      <c r="C8" s="56"/>
      <c r="D8" s="56"/>
      <c r="E8" s="56"/>
      <c r="F8" s="57"/>
      <c r="G8" s="58"/>
      <c r="H8" s="37"/>
      <c r="I8" s="57"/>
    </row>
    <row r="9" spans="1:10" x14ac:dyDescent="0.25">
      <c r="A9" s="4"/>
      <c r="B9" s="4"/>
      <c r="C9" s="56"/>
      <c r="D9" s="56"/>
      <c r="E9" s="56"/>
      <c r="F9" s="57"/>
      <c r="G9" s="58"/>
      <c r="H9" s="58"/>
      <c r="I9" s="57"/>
    </row>
    <row r="10" spans="1:10" x14ac:dyDescent="0.25">
      <c r="A10" s="4"/>
      <c r="B10" s="4"/>
      <c r="C10" s="56"/>
      <c r="D10" s="56"/>
      <c r="E10" s="56"/>
      <c r="F10" s="57"/>
      <c r="G10" s="58"/>
      <c r="H10" s="58"/>
      <c r="I10" s="57"/>
    </row>
    <row r="11" spans="1:10" x14ac:dyDescent="0.25">
      <c r="A11" s="4"/>
      <c r="B11" s="4"/>
      <c r="C11" s="56"/>
      <c r="D11" s="56"/>
      <c r="E11" s="56"/>
      <c r="F11" s="57"/>
      <c r="G11" s="58"/>
      <c r="H11" s="58"/>
      <c r="I11" s="57"/>
    </row>
    <row r="12" spans="1:10" x14ac:dyDescent="0.25">
      <c r="A12" s="4"/>
      <c r="B12" s="4"/>
      <c r="C12" s="56"/>
      <c r="D12" s="56"/>
      <c r="E12" s="56"/>
      <c r="F12" s="57"/>
      <c r="G12" s="58"/>
      <c r="H12" s="58"/>
      <c r="I12" s="57"/>
    </row>
    <row r="13" spans="1:10" x14ac:dyDescent="0.25">
      <c r="A13" s="4"/>
      <c r="B13" s="4"/>
      <c r="C13" s="56"/>
      <c r="D13" s="56"/>
      <c r="E13" s="56"/>
      <c r="F13" s="57"/>
      <c r="G13" s="58"/>
      <c r="H13" s="58"/>
      <c r="I13" s="57"/>
    </row>
    <row r="14" spans="1:10" x14ac:dyDescent="0.25">
      <c r="A14" s="4"/>
      <c r="B14" s="4"/>
      <c r="C14" s="56"/>
      <c r="D14" s="56"/>
      <c r="E14" s="56"/>
      <c r="F14" s="57"/>
      <c r="G14" s="58"/>
      <c r="H14" s="58"/>
      <c r="I14" s="57"/>
    </row>
    <row r="15" spans="1:10" x14ac:dyDescent="0.25">
      <c r="A15" s="4"/>
      <c r="B15" s="4"/>
      <c r="C15" s="56"/>
      <c r="D15" s="56"/>
      <c r="E15" s="56"/>
      <c r="F15" s="57"/>
      <c r="G15" s="58"/>
      <c r="H15" s="58"/>
      <c r="I15" s="57"/>
    </row>
    <row r="16" spans="1:10" x14ac:dyDescent="0.25">
      <c r="A16" s="4"/>
      <c r="B16" s="4"/>
      <c r="C16" s="56"/>
      <c r="D16" s="56"/>
      <c r="E16" s="56"/>
      <c r="F16" s="57"/>
      <c r="G16" s="58"/>
      <c r="H16" s="58"/>
      <c r="I16" s="57"/>
    </row>
    <row r="17" spans="1:9" x14ac:dyDescent="0.25">
      <c r="A17" s="4"/>
      <c r="B17" s="4"/>
      <c r="C17" s="56"/>
      <c r="D17" s="56"/>
      <c r="E17" s="56"/>
      <c r="F17" s="57"/>
      <c r="G17" s="58"/>
      <c r="H17" s="58"/>
      <c r="I17" s="57"/>
    </row>
    <row r="18" spans="1:9" x14ac:dyDescent="0.25">
      <c r="A18" s="4"/>
      <c r="B18" s="4"/>
      <c r="C18" s="56"/>
      <c r="D18" s="56"/>
      <c r="E18" s="56"/>
      <c r="F18" s="57"/>
      <c r="G18" s="58"/>
      <c r="H18" s="58"/>
      <c r="I18" s="57"/>
    </row>
    <row r="19" spans="1:9" x14ac:dyDescent="0.25">
      <c r="A19" s="4"/>
      <c r="B19" s="4"/>
      <c r="C19" s="56"/>
      <c r="D19" s="56"/>
      <c r="E19" s="56"/>
      <c r="F19" s="57"/>
      <c r="G19" s="58"/>
      <c r="H19" s="58"/>
      <c r="I19" s="57"/>
    </row>
    <row r="20" spans="1:9" x14ac:dyDescent="0.25">
      <c r="A20" s="4"/>
      <c r="B20" s="4"/>
      <c r="C20" s="56"/>
      <c r="D20" s="56"/>
      <c r="E20" s="56"/>
      <c r="F20" s="57"/>
      <c r="G20" s="58"/>
      <c r="H20" s="58"/>
      <c r="I20" s="57"/>
    </row>
    <row r="21" spans="1:9" x14ac:dyDescent="0.25">
      <c r="A21" s="4"/>
      <c r="B21" s="4"/>
      <c r="C21" s="56"/>
      <c r="D21" s="56"/>
      <c r="E21" s="56"/>
      <c r="F21" s="57"/>
      <c r="G21" s="58"/>
      <c r="H21" s="58"/>
      <c r="I21" s="57"/>
    </row>
    <row r="22" spans="1:9" x14ac:dyDescent="0.25">
      <c r="A22" s="4"/>
      <c r="B22" s="4"/>
      <c r="C22" s="56"/>
      <c r="D22" s="56"/>
      <c r="E22" s="56"/>
      <c r="F22" s="57"/>
      <c r="G22" s="58"/>
      <c r="H22" s="58"/>
      <c r="I22" s="57"/>
    </row>
    <row r="23" spans="1:9" x14ac:dyDescent="0.25">
      <c r="A23" s="4"/>
      <c r="B23" s="4"/>
      <c r="C23" s="56"/>
      <c r="D23" s="56"/>
      <c r="E23" s="56"/>
      <c r="F23" s="57"/>
      <c r="G23" s="58"/>
      <c r="H23" s="58"/>
      <c r="I23" s="57"/>
    </row>
    <row r="24" spans="1:9" x14ac:dyDescent="0.25">
      <c r="A24" s="4"/>
      <c r="B24" s="4"/>
      <c r="C24" s="56"/>
      <c r="D24" s="56"/>
      <c r="E24" s="56"/>
      <c r="F24" s="57"/>
      <c r="G24" s="58"/>
      <c r="H24" s="58"/>
      <c r="I24" s="57"/>
    </row>
    <row r="25" spans="1:9" x14ac:dyDescent="0.25">
      <c r="A25" s="4"/>
      <c r="B25" s="4"/>
      <c r="C25" s="56"/>
      <c r="D25" s="56"/>
      <c r="E25" s="56"/>
      <c r="F25" s="57"/>
      <c r="G25" s="58"/>
      <c r="H25" s="58"/>
      <c r="I25" s="57"/>
    </row>
    <row r="26" spans="1:9" x14ac:dyDescent="0.25">
      <c r="A26" s="4"/>
      <c r="B26" s="4"/>
      <c r="C26" s="56"/>
      <c r="D26" s="56"/>
      <c r="E26" s="56"/>
      <c r="F26" s="57"/>
      <c r="G26" s="58"/>
      <c r="H26" s="58"/>
      <c r="I26" s="57"/>
    </row>
    <row r="27" spans="1:9" x14ac:dyDescent="0.25">
      <c r="A27" s="4"/>
      <c r="B27" s="4"/>
      <c r="C27" s="56"/>
      <c r="D27" s="56"/>
      <c r="E27" s="56"/>
      <c r="F27" s="57">
        <f>(Table510891112[[#This Row],[Broj bodova - Mirjana Đurić]]+Table510891112[[#This Row],[Broj bodova -Igor Vučinoć]])/2</f>
        <v>0</v>
      </c>
      <c r="G27" s="58"/>
      <c r="H27" s="58"/>
      <c r="I27" s="57" t="e">
        <f>Table510891112[[#This Row],[Odobreni iznos sredstava (€)]]/Table510891112[[#This Row],[Traženi iznos sredstava (€)]]*100</f>
        <v>#DIV/0!</v>
      </c>
    </row>
    <row r="28" spans="1:9" x14ac:dyDescent="0.25">
      <c r="A28" s="4"/>
      <c r="B28" s="4"/>
      <c r="C28" s="56"/>
      <c r="D28" s="56"/>
      <c r="E28" s="56"/>
      <c r="F28" s="57">
        <f>(Table510891112[[#This Row],[Broj bodova - Mirjana Đurić]]+Table510891112[[#This Row],[Broj bodova -Igor Vučinoć]])/2</f>
        <v>0</v>
      </c>
      <c r="G28" s="58"/>
      <c r="H28" s="58"/>
      <c r="I28" s="57" t="e">
        <f>Table510891112[[#This Row],[Odobreni iznos sredstava (€)]]/Table510891112[[#This Row],[Traženi iznos sredstava (€)]]*100</f>
        <v>#DIV/0!</v>
      </c>
    </row>
    <row r="29" spans="1:9" x14ac:dyDescent="0.25">
      <c r="A29" s="4"/>
      <c r="B29" s="4"/>
      <c r="C29" s="56"/>
      <c r="D29" s="56"/>
      <c r="E29" s="56"/>
      <c r="F29" s="57">
        <f>(Table510891112[[#This Row],[Broj bodova - Mirjana Đurić]]+Table510891112[[#This Row],[Broj bodova -Igor Vučinoć]])/2</f>
        <v>0</v>
      </c>
      <c r="G29" s="58"/>
      <c r="H29" s="58"/>
      <c r="I29" s="57" t="e">
        <f>Table510891112[[#This Row],[Odobreni iznos sredstava (€)]]/Table510891112[[#This Row],[Traženi iznos sredstava (€)]]*100</f>
        <v>#DIV/0!</v>
      </c>
    </row>
    <row r="30" spans="1:9" x14ac:dyDescent="0.25">
      <c r="A30" s="4"/>
      <c r="B30" s="4"/>
      <c r="C30" s="56"/>
      <c r="D30" s="56"/>
      <c r="E30" s="56"/>
      <c r="F30" s="57">
        <f>(Table510891112[[#This Row],[Broj bodova - Mirjana Đurić]]+Table510891112[[#This Row],[Broj bodova -Igor Vučinoć]])/2</f>
        <v>0</v>
      </c>
      <c r="G30" s="58"/>
      <c r="H30" s="58"/>
      <c r="I30" s="57" t="e">
        <f>Table510891112[[#This Row],[Odobreni iznos sredstava (€)]]/Table510891112[[#This Row],[Traženi iznos sredstava (€)]]*100</f>
        <v>#DIV/0!</v>
      </c>
    </row>
    <row r="31" spans="1:9" x14ac:dyDescent="0.25">
      <c r="A31" s="4"/>
      <c r="B31" s="4"/>
      <c r="C31" s="56"/>
      <c r="D31" s="56"/>
      <c r="E31" s="56"/>
      <c r="F31" s="57">
        <f>(Table510891112[[#This Row],[Broj bodova - Mirjana Đurić]]+Table510891112[[#This Row],[Broj bodova -Igor Vučinoć]])/2</f>
        <v>0</v>
      </c>
      <c r="G31" s="58"/>
      <c r="H31" s="58"/>
      <c r="I31" s="57" t="e">
        <f>Table510891112[[#This Row],[Odobreni iznos sredstava (€)]]/Table510891112[[#This Row],[Traženi iznos sredstava (€)]]*100</f>
        <v>#DIV/0!</v>
      </c>
    </row>
    <row r="32" spans="1:9" x14ac:dyDescent="0.25">
      <c r="A32" s="4"/>
      <c r="B32" s="4"/>
      <c r="C32" s="56"/>
      <c r="D32" s="56"/>
      <c r="E32" s="56"/>
      <c r="F32" s="57">
        <f>(Table510891112[[#This Row],[Broj bodova - Mirjana Đurić]]+Table510891112[[#This Row],[Broj bodova -Igor Vučinoć]])/2</f>
        <v>0</v>
      </c>
      <c r="G32" s="58"/>
      <c r="H32" s="58"/>
      <c r="I32" s="57" t="e">
        <f>Table510891112[[#This Row],[Odobreni iznos sredstava (€)]]/Table510891112[[#This Row],[Traženi iznos sredstava (€)]]*100</f>
        <v>#DIV/0!</v>
      </c>
    </row>
    <row r="33" spans="1:9" x14ac:dyDescent="0.25">
      <c r="A33" s="4"/>
      <c r="B33" s="4"/>
      <c r="C33" s="56"/>
      <c r="D33" s="56"/>
      <c r="E33" s="56"/>
      <c r="F33" s="57">
        <f>(Table510891112[[#This Row],[Broj bodova - Mirjana Đurić]]+Table510891112[[#This Row],[Broj bodova -Igor Vučinoć]])/2</f>
        <v>0</v>
      </c>
      <c r="G33" s="58"/>
      <c r="H33" s="58"/>
      <c r="I33" s="57" t="e">
        <f>Table510891112[[#This Row],[Odobreni iznos sredstava (€)]]/Table510891112[[#This Row],[Traženi iznos sredstava (€)]]*100</f>
        <v>#DIV/0!</v>
      </c>
    </row>
    <row r="34" spans="1:9" x14ac:dyDescent="0.25">
      <c r="A34" s="4"/>
      <c r="B34" s="4"/>
      <c r="C34" s="56"/>
      <c r="D34" s="56"/>
      <c r="E34" s="56"/>
      <c r="F34" s="57">
        <f>(Table510891112[[#This Row],[Broj bodova - Mirjana Đurić]]+Table510891112[[#This Row],[Broj bodova -Igor Vučinoć]])/2</f>
        <v>0</v>
      </c>
      <c r="G34" s="58"/>
      <c r="H34" s="58"/>
      <c r="I34" s="57" t="e">
        <f>Table510891112[[#This Row],[Odobreni iznos sredstava (€)]]/Table510891112[[#This Row],[Traženi iznos sredstava (€)]]*100</f>
        <v>#DIV/0!</v>
      </c>
    </row>
    <row r="35" spans="1:9" x14ac:dyDescent="0.25">
      <c r="A35" s="4"/>
      <c r="B35" s="4"/>
      <c r="C35" s="56"/>
      <c r="D35" s="56"/>
      <c r="E35" s="56"/>
      <c r="F35" s="57">
        <f>(Table510891112[[#This Row],[Broj bodova - Mirjana Đurić]]+Table510891112[[#This Row],[Broj bodova -Igor Vučinoć]])/2</f>
        <v>0</v>
      </c>
      <c r="G35" s="58"/>
      <c r="H35" s="58"/>
      <c r="I35" s="57" t="e">
        <f>Table510891112[[#This Row],[Odobreni iznos sredstava (€)]]/Table510891112[[#This Row],[Traženi iznos sredstava (€)]]*100</f>
        <v>#DIV/0!</v>
      </c>
    </row>
    <row r="36" spans="1:9" x14ac:dyDescent="0.25">
      <c r="A36" s="4"/>
      <c r="B36" s="4"/>
      <c r="C36" s="56"/>
      <c r="D36" s="56"/>
      <c r="E36" s="56"/>
      <c r="F36" s="57">
        <f>(Table510891112[[#This Row],[Broj bodova - Mirjana Đurić]]+Table510891112[[#This Row],[Broj bodova -Igor Vučinoć]])/2</f>
        <v>0</v>
      </c>
      <c r="G36" s="58"/>
      <c r="H36" s="58"/>
      <c r="I36" s="57" t="e">
        <f>Table510891112[[#This Row],[Odobreni iznos sredstava (€)]]/Table510891112[[#This Row],[Traženi iznos sredstava (€)]]*100</f>
        <v>#DIV/0!</v>
      </c>
    </row>
    <row r="37" spans="1:9" x14ac:dyDescent="0.25">
      <c r="A37" s="4"/>
      <c r="B37" s="4"/>
      <c r="C37" s="56"/>
      <c r="D37" s="56"/>
      <c r="E37" s="56"/>
      <c r="F37" s="57">
        <f>(Table510891112[[#This Row],[Broj bodova - Mirjana Đurić]]+Table510891112[[#This Row],[Broj bodova -Igor Vučinoć]])/2</f>
        <v>0</v>
      </c>
      <c r="G37" s="58"/>
      <c r="H37" s="58"/>
      <c r="I37" s="57" t="e">
        <f>Table510891112[[#This Row],[Odobreni iznos sredstava (€)]]/Table510891112[[#This Row],[Traženi iznos sredstava (€)]]*100</f>
        <v>#DIV/0!</v>
      </c>
    </row>
    <row r="38" spans="1:9" x14ac:dyDescent="0.25">
      <c r="A38" s="4"/>
      <c r="B38" s="4"/>
      <c r="C38" s="56"/>
      <c r="D38" s="56"/>
      <c r="E38" s="56"/>
      <c r="F38" s="57">
        <f>(Table510891112[[#This Row],[Broj bodova - Mirjana Đurić]]+Table510891112[[#This Row],[Broj bodova -Igor Vučinoć]])/2</f>
        <v>0</v>
      </c>
      <c r="G38" s="58"/>
      <c r="H38" s="58"/>
      <c r="I38" s="57" t="e">
        <f>Table510891112[[#This Row],[Odobreni iznos sredstava (€)]]/Table510891112[[#This Row],[Traženi iznos sredstava (€)]]*100</f>
        <v>#DIV/0!</v>
      </c>
    </row>
    <row r="39" spans="1:9" x14ac:dyDescent="0.25">
      <c r="A39" s="4"/>
      <c r="B39" s="4"/>
      <c r="C39" s="56"/>
      <c r="D39" s="56"/>
      <c r="E39" s="56"/>
      <c r="F39" s="57">
        <f>(Table510891112[[#This Row],[Broj bodova - Mirjana Đurić]]+Table510891112[[#This Row],[Broj bodova -Igor Vučinoć]])/2</f>
        <v>0</v>
      </c>
      <c r="G39" s="58"/>
      <c r="H39" s="58"/>
      <c r="I39" s="57" t="e">
        <f>Table510891112[[#This Row],[Odobreni iznos sredstava (€)]]/Table510891112[[#This Row],[Traženi iznos sredstava (€)]]*100</f>
        <v>#DIV/0!</v>
      </c>
    </row>
    <row r="40" spans="1:9" x14ac:dyDescent="0.25">
      <c r="A40" s="4"/>
      <c r="B40" s="4"/>
      <c r="C40" s="56"/>
      <c r="D40" s="56"/>
      <c r="E40" s="56"/>
      <c r="F40" s="57">
        <f>(Table510891112[[#This Row],[Broj bodova - Mirjana Đurić]]+Table510891112[[#This Row],[Broj bodova -Igor Vučinoć]])/2</f>
        <v>0</v>
      </c>
      <c r="G40" s="58"/>
      <c r="H40" s="58"/>
      <c r="I40" s="57" t="e">
        <f>Table510891112[[#This Row],[Odobreni iznos sredstava (€)]]/Table510891112[[#This Row],[Traženi iznos sredstava (€)]]*100</f>
        <v>#DIV/0!</v>
      </c>
    </row>
    <row r="41" spans="1:9" x14ac:dyDescent="0.25">
      <c r="A41" s="4"/>
      <c r="B41" s="4"/>
      <c r="C41" s="56"/>
      <c r="D41" s="56"/>
      <c r="E41" s="56"/>
      <c r="F41" s="57">
        <f>(Table510891112[[#This Row],[Broj bodova - Mirjana Đurić]]+Table510891112[[#This Row],[Broj bodova -Igor Vučinoć]])/2</f>
        <v>0</v>
      </c>
      <c r="G41" s="58"/>
      <c r="H41" s="58"/>
      <c r="I41" s="57" t="e">
        <f>Table510891112[[#This Row],[Odobreni iznos sredstava (€)]]/Table510891112[[#This Row],[Traženi iznos sredstava (€)]]*100</f>
        <v>#DIV/0!</v>
      </c>
    </row>
    <row r="42" spans="1:9" x14ac:dyDescent="0.25">
      <c r="A42" s="4"/>
      <c r="B42" s="4"/>
      <c r="C42" s="56"/>
      <c r="D42" s="56"/>
      <c r="E42" s="56"/>
      <c r="F42" s="57">
        <f>(Table510891112[[#This Row],[Broj bodova - Mirjana Đurić]]+Table510891112[[#This Row],[Broj bodova -Igor Vučinoć]])/2</f>
        <v>0</v>
      </c>
      <c r="G42" s="58"/>
      <c r="H42" s="58"/>
      <c r="I42" s="57" t="e">
        <f>Table510891112[[#This Row],[Odobreni iznos sredstava (€)]]/Table510891112[[#This Row],[Traženi iznos sredstava (€)]]*100</f>
        <v>#DIV/0!</v>
      </c>
    </row>
    <row r="43" spans="1:9" x14ac:dyDescent="0.25">
      <c r="A43" s="4"/>
      <c r="B43" s="4"/>
      <c r="C43" s="56"/>
      <c r="D43" s="56"/>
      <c r="E43" s="56"/>
      <c r="F43" s="57">
        <f>(Table510891112[[#This Row],[Broj bodova - Mirjana Đurić]]+Table510891112[[#This Row],[Broj bodova -Igor Vučinoć]])/2</f>
        <v>0</v>
      </c>
      <c r="G43" s="58"/>
      <c r="H43" s="58"/>
      <c r="I43" s="57" t="e">
        <f>Table510891112[[#This Row],[Odobreni iznos sredstava (€)]]/Table510891112[[#This Row],[Traženi iznos sredstava (€)]]*100</f>
        <v>#DIV/0!</v>
      </c>
    </row>
    <row r="44" spans="1:9" x14ac:dyDescent="0.25">
      <c r="A44" s="4"/>
      <c r="B44" s="4"/>
      <c r="C44" s="56"/>
      <c r="D44" s="56"/>
      <c r="E44" s="56"/>
      <c r="F44" s="57">
        <f>(Table510891112[[#This Row],[Broj bodova - Mirjana Đurić]]+Table510891112[[#This Row],[Broj bodova -Igor Vučinoć]])/2</f>
        <v>0</v>
      </c>
      <c r="G44" s="58"/>
      <c r="H44" s="58"/>
      <c r="I44" s="57" t="e">
        <f>Table510891112[[#This Row],[Odobreni iznos sredstava (€)]]/Table510891112[[#This Row],[Traženi iznos sredstava (€)]]*100</f>
        <v>#DIV/0!</v>
      </c>
    </row>
    <row r="45" spans="1:9" x14ac:dyDescent="0.25">
      <c r="A45" s="4"/>
      <c r="B45" s="4"/>
      <c r="C45" s="56"/>
      <c r="D45" s="56"/>
      <c r="E45" s="56"/>
      <c r="F45" s="57">
        <f>(Table510891112[[#This Row],[Broj bodova - Mirjana Đurić]]+Table510891112[[#This Row],[Broj bodova -Igor Vučinoć]])/2</f>
        <v>0</v>
      </c>
      <c r="G45" s="58"/>
      <c r="H45" s="58"/>
      <c r="I45" s="57" t="e">
        <f>Table510891112[[#This Row],[Odobreni iznos sredstava (€)]]/Table510891112[[#This Row],[Traženi iznos sredstava (€)]]*100</f>
        <v>#DIV/0!</v>
      </c>
    </row>
    <row r="46" spans="1:9" x14ac:dyDescent="0.25">
      <c r="A46" s="4"/>
      <c r="B46" s="4"/>
      <c r="C46" s="56"/>
      <c r="D46" s="56"/>
      <c r="E46" s="56"/>
      <c r="F46" s="57">
        <f>(Table510891112[[#This Row],[Broj bodova - Mirjana Đurić]]+Table510891112[[#This Row],[Broj bodova -Igor Vučinoć]])/2</f>
        <v>0</v>
      </c>
      <c r="G46" s="58"/>
      <c r="H46" s="58"/>
      <c r="I46" s="57" t="e">
        <f>Table510891112[[#This Row],[Odobreni iznos sredstava (€)]]/Table510891112[[#This Row],[Traženi iznos sredstava (€)]]*100</f>
        <v>#DIV/0!</v>
      </c>
    </row>
    <row r="47" spans="1:9" x14ac:dyDescent="0.25">
      <c r="A47" s="4"/>
      <c r="B47" s="4"/>
      <c r="C47" s="56"/>
      <c r="D47" s="56"/>
      <c r="E47" s="56"/>
      <c r="F47" s="57">
        <f>(Table510891112[[#This Row],[Broj bodova - Mirjana Đurić]]+Table510891112[[#This Row],[Broj bodova -Igor Vučinoć]])/2</f>
        <v>0</v>
      </c>
      <c r="G47" s="58"/>
      <c r="H47" s="58"/>
      <c r="I47" s="57" t="e">
        <f>Table510891112[[#This Row],[Odobreni iznos sredstava (€)]]/Table510891112[[#This Row],[Traženi iznos sredstava (€)]]*100</f>
        <v>#DIV/0!</v>
      </c>
    </row>
    <row r="48" spans="1:9" x14ac:dyDescent="0.25">
      <c r="A48" s="4"/>
      <c r="B48" s="4"/>
      <c r="C48" s="56"/>
      <c r="D48" s="56"/>
      <c r="E48" s="56"/>
      <c r="F48" s="57">
        <f>(Table510891112[[#This Row],[Broj bodova - Mirjana Đurić]]+Table510891112[[#This Row],[Broj bodova -Igor Vučinoć]])/2</f>
        <v>0</v>
      </c>
      <c r="G48" s="58"/>
      <c r="H48" s="58"/>
      <c r="I48" s="57" t="e">
        <f>Table510891112[[#This Row],[Odobreni iznos sredstava (€)]]/Table510891112[[#This Row],[Traženi iznos sredstava (€)]]*100</f>
        <v>#DIV/0!</v>
      </c>
    </row>
    <row r="49" spans="1:9" x14ac:dyDescent="0.25">
      <c r="A49" s="4"/>
      <c r="B49" s="4"/>
      <c r="C49" s="56"/>
      <c r="D49" s="56"/>
      <c r="E49" s="56"/>
      <c r="F49" s="57">
        <f>(Table510891112[[#This Row],[Broj bodova - Mirjana Đurić]]+Table510891112[[#This Row],[Broj bodova -Igor Vučinoć]])/2</f>
        <v>0</v>
      </c>
      <c r="G49" s="58"/>
      <c r="H49" s="58"/>
      <c r="I49" s="57" t="e">
        <f>Table510891112[[#This Row],[Odobreni iznos sredstava (€)]]/Table510891112[[#This Row],[Traženi iznos sredstava (€)]]*100</f>
        <v>#DIV/0!</v>
      </c>
    </row>
    <row r="50" spans="1:9" x14ac:dyDescent="0.25">
      <c r="A50" s="4"/>
      <c r="B50" s="4"/>
      <c r="C50" s="56"/>
      <c r="D50" s="56"/>
      <c r="E50" s="56"/>
      <c r="F50" s="57">
        <f>(Table510891112[[#This Row],[Broj bodova - Mirjana Đurić]]+Table510891112[[#This Row],[Broj bodova -Igor Vučinoć]])/2</f>
        <v>0</v>
      </c>
      <c r="G50" s="58"/>
      <c r="H50" s="58"/>
      <c r="I50" s="57" t="e">
        <f>Table510891112[[#This Row],[Odobreni iznos sredstava (€)]]/Table510891112[[#This Row],[Traženi iznos sredstava (€)]]*100</f>
        <v>#DIV/0!</v>
      </c>
    </row>
    <row r="51" spans="1:9" x14ac:dyDescent="0.25">
      <c r="A51" s="4"/>
      <c r="B51" s="4"/>
      <c r="C51" s="56"/>
      <c r="D51" s="56"/>
      <c r="E51" s="56"/>
      <c r="F51" s="57">
        <f>(Table510891112[[#This Row],[Broj bodova - Mirjana Đurić]]+Table510891112[[#This Row],[Broj bodova -Igor Vučinoć]])/2</f>
        <v>0</v>
      </c>
      <c r="G51" s="58"/>
      <c r="H51" s="58"/>
      <c r="I51" s="57" t="e">
        <f>Table510891112[[#This Row],[Odobreni iznos sredstava (€)]]/Table510891112[[#This Row],[Traženi iznos sredstava (€)]]*100</f>
        <v>#DIV/0!</v>
      </c>
    </row>
    <row r="52" spans="1:9" x14ac:dyDescent="0.25">
      <c r="A52" s="4"/>
      <c r="B52" s="4"/>
      <c r="C52" s="56"/>
      <c r="D52" s="56"/>
      <c r="E52" s="56"/>
      <c r="F52" s="57">
        <f>(Table510891112[[#This Row],[Broj bodova - Mirjana Đurić]]+Table510891112[[#This Row],[Broj bodova -Igor Vučinoć]])/2</f>
        <v>0</v>
      </c>
      <c r="G52" s="58"/>
      <c r="H52" s="58"/>
      <c r="I52" s="57" t="e">
        <f>Table510891112[[#This Row],[Odobreni iznos sredstava (€)]]/Table510891112[[#This Row],[Traženi iznos sredstava (€)]]*100</f>
        <v>#DIV/0!</v>
      </c>
    </row>
    <row r="53" spans="1:9" x14ac:dyDescent="0.25">
      <c r="A53" s="4"/>
      <c r="B53" s="4"/>
      <c r="C53" s="56"/>
      <c r="D53" s="56"/>
      <c r="E53" s="56"/>
      <c r="F53" s="57">
        <f>(Table510891112[[#This Row],[Broj bodova - Mirjana Đurić]]+Table510891112[[#This Row],[Broj bodova -Igor Vučinoć]])/2</f>
        <v>0</v>
      </c>
      <c r="G53" s="58"/>
      <c r="H53" s="58"/>
      <c r="I53" s="57" t="e">
        <f>Table510891112[[#This Row],[Odobreni iznos sredstava (€)]]/Table510891112[[#This Row],[Traženi iznos sredstava (€)]]*100</f>
        <v>#DIV/0!</v>
      </c>
    </row>
    <row r="54" spans="1:9" x14ac:dyDescent="0.25">
      <c r="A54" s="4"/>
      <c r="B54" s="4"/>
      <c r="C54" s="56"/>
      <c r="D54" s="56"/>
      <c r="E54" s="56"/>
      <c r="F54" s="57">
        <f>(Table510891112[[#This Row],[Broj bodova - Mirjana Đurić]]+Table510891112[[#This Row],[Broj bodova -Igor Vučinoć]])/2</f>
        <v>0</v>
      </c>
      <c r="G54" s="58"/>
      <c r="H54" s="58"/>
      <c r="I54" s="57" t="e">
        <f>Table510891112[[#This Row],[Odobreni iznos sredstava (€)]]/Table510891112[[#This Row],[Traženi iznos sredstava (€)]]*100</f>
        <v>#DIV/0!</v>
      </c>
    </row>
    <row r="55" spans="1:9" x14ac:dyDescent="0.25">
      <c r="A55" s="4"/>
      <c r="B55" s="4"/>
      <c r="C55" s="56"/>
      <c r="D55" s="56"/>
      <c r="E55" s="56"/>
      <c r="F55" s="57">
        <f>(Table510891112[[#This Row],[Broj bodova - Mirjana Đurić]]+Table510891112[[#This Row],[Broj bodova -Igor Vučinoć]])/2</f>
        <v>0</v>
      </c>
      <c r="G55" s="58"/>
      <c r="H55" s="58"/>
      <c r="I55" s="57" t="e">
        <f>Table510891112[[#This Row],[Odobreni iznos sredstava (€)]]/Table510891112[[#This Row],[Traženi iznos sredstava (€)]]*100</f>
        <v>#DIV/0!</v>
      </c>
    </row>
    <row r="56" spans="1:9" x14ac:dyDescent="0.25">
      <c r="A56" s="4"/>
      <c r="B56" s="4"/>
      <c r="C56" s="56"/>
      <c r="D56" s="56"/>
      <c r="E56" s="56"/>
      <c r="F56" s="57">
        <f>(Table510891112[[#This Row],[Broj bodova - Mirjana Đurić]]+Table510891112[[#This Row],[Broj bodova -Igor Vučinoć]])/2</f>
        <v>0</v>
      </c>
      <c r="G56" s="58"/>
      <c r="H56" s="58"/>
      <c r="I56" s="57" t="e">
        <f>Table510891112[[#This Row],[Odobreni iznos sredstava (€)]]/Table510891112[[#This Row],[Traženi iznos sredstava (€)]]*100</f>
        <v>#DIV/0!</v>
      </c>
    </row>
    <row r="57" spans="1:9" x14ac:dyDescent="0.25">
      <c r="A57" s="4"/>
      <c r="B57" s="4"/>
      <c r="C57" s="56"/>
      <c r="D57" s="56"/>
      <c r="E57" s="56"/>
      <c r="F57" s="57">
        <f>(Table510891112[[#This Row],[Broj bodova - Mirjana Đurić]]+Table510891112[[#This Row],[Broj bodova -Igor Vučinoć]])/2</f>
        <v>0</v>
      </c>
      <c r="G57" s="58"/>
      <c r="H57" s="58"/>
      <c r="I57" s="57" t="e">
        <f>Table510891112[[#This Row],[Odobreni iznos sredstava (€)]]/Table510891112[[#This Row],[Traženi iznos sredstava (€)]]*100</f>
        <v>#DIV/0!</v>
      </c>
    </row>
    <row r="58" spans="1:9" x14ac:dyDescent="0.25">
      <c r="A58" s="4"/>
      <c r="B58" s="4"/>
      <c r="C58" s="56"/>
      <c r="D58" s="56"/>
      <c r="E58" s="56"/>
      <c r="F58" s="57">
        <f>(Table510891112[[#This Row],[Broj bodova - Mirjana Đurić]]+Table510891112[[#This Row],[Broj bodova -Igor Vučinoć]])/2</f>
        <v>0</v>
      </c>
      <c r="G58" s="58"/>
      <c r="H58" s="58"/>
      <c r="I58" s="57" t="e">
        <f>Table510891112[[#This Row],[Odobreni iznos sredstava (€)]]/Table510891112[[#This Row],[Traženi iznos sredstava (€)]]*100</f>
        <v>#DIV/0!</v>
      </c>
    </row>
    <row r="59" spans="1:9" x14ac:dyDescent="0.25">
      <c r="A59" s="4"/>
      <c r="B59" s="4"/>
      <c r="C59" s="56"/>
      <c r="D59" s="56"/>
      <c r="E59" s="56"/>
      <c r="F59" s="57">
        <f>(Table510891112[[#This Row],[Broj bodova - Mirjana Đurić]]+Table510891112[[#This Row],[Broj bodova -Igor Vučinoć]])/2</f>
        <v>0</v>
      </c>
      <c r="G59" s="58"/>
      <c r="H59" s="58"/>
      <c r="I59" s="57" t="e">
        <f>Table510891112[[#This Row],[Odobreni iznos sredstava (€)]]/Table510891112[[#This Row],[Traženi iznos sredstava (€)]]*100</f>
        <v>#DIV/0!</v>
      </c>
    </row>
    <row r="60" spans="1:9" x14ac:dyDescent="0.25">
      <c r="A60" s="4"/>
      <c r="B60" s="4"/>
      <c r="C60" s="56"/>
      <c r="D60" s="56"/>
      <c r="E60" s="56"/>
      <c r="F60" s="57">
        <f>(Table510891112[[#This Row],[Broj bodova - Mirjana Đurić]]+Table510891112[[#This Row],[Broj bodova -Igor Vučinoć]])/2</f>
        <v>0</v>
      </c>
      <c r="G60" s="58"/>
      <c r="H60" s="58"/>
      <c r="I60" s="57" t="e">
        <f>Table510891112[[#This Row],[Odobreni iznos sredstava (€)]]/Table510891112[[#This Row],[Traženi iznos sredstava (€)]]*100</f>
        <v>#DIV/0!</v>
      </c>
    </row>
    <row r="61" spans="1:9" x14ac:dyDescent="0.25">
      <c r="A61" s="4"/>
      <c r="B61" s="4"/>
      <c r="C61" s="56"/>
      <c r="D61" s="56"/>
      <c r="E61" s="56"/>
      <c r="F61" s="57">
        <f>(Table510891112[[#This Row],[Broj bodova - Mirjana Đurić]]+Table510891112[[#This Row],[Broj bodova -Igor Vučinoć]])/2</f>
        <v>0</v>
      </c>
      <c r="G61" s="58"/>
      <c r="H61" s="58"/>
      <c r="I61" s="57" t="e">
        <f>Table510891112[[#This Row],[Odobreni iznos sredstava (€)]]/Table510891112[[#This Row],[Traženi iznos sredstava (€)]]*100</f>
        <v>#DIV/0!</v>
      </c>
    </row>
    <row r="62" spans="1:9" x14ac:dyDescent="0.25">
      <c r="A62" s="4"/>
      <c r="B62" s="4"/>
      <c r="C62" s="56"/>
      <c r="D62" s="56"/>
      <c r="E62" s="56"/>
      <c r="F62" s="57">
        <f>(Table510891112[[#This Row],[Broj bodova - Mirjana Đurić]]+Table510891112[[#This Row],[Broj bodova -Igor Vučinoć]])/2</f>
        <v>0</v>
      </c>
      <c r="G62" s="58"/>
      <c r="H62" s="58"/>
      <c r="I62" s="57" t="e">
        <f>Table510891112[[#This Row],[Odobreni iznos sredstava (€)]]/Table510891112[[#This Row],[Traženi iznos sredstava (€)]]*100</f>
        <v>#DIV/0!</v>
      </c>
    </row>
  </sheetData>
  <mergeCells count="3">
    <mergeCell ref="A1:I1"/>
    <mergeCell ref="A3:I3"/>
    <mergeCell ref="A4:I4"/>
  </mergeCells>
  <pageMargins left="0.7" right="0.7" top="0.75" bottom="0.75" header="0.3" footer="0.3"/>
  <pageSetup scale="61" fitToHeight="2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="82" zoomScaleNormal="82" workbookViewId="0">
      <selection activeCell="E6" sqref="E6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70" t="s">
        <v>13</v>
      </c>
      <c r="B1" s="70"/>
      <c r="C1" s="70"/>
      <c r="D1" s="70"/>
      <c r="E1" s="70"/>
      <c r="F1" s="70"/>
      <c r="G1" s="70"/>
      <c r="H1" s="70"/>
      <c r="I1" s="70"/>
    </row>
    <row r="2" spans="1:10" ht="18.75" x14ac:dyDescent="0.3">
      <c r="A2" s="8" t="s">
        <v>12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70" t="s">
        <v>14</v>
      </c>
      <c r="B3" s="70"/>
      <c r="C3" s="70"/>
      <c r="D3" s="70"/>
      <c r="E3" s="70"/>
      <c r="F3" s="70"/>
      <c r="G3" s="70"/>
      <c r="H3" s="70"/>
      <c r="I3" s="70"/>
    </row>
    <row r="4" spans="1:10" ht="18.75" x14ac:dyDescent="0.3">
      <c r="A4" s="70" t="s">
        <v>0</v>
      </c>
      <c r="B4" s="70"/>
      <c r="C4" s="70"/>
      <c r="D4" s="70"/>
      <c r="E4" s="70"/>
      <c r="F4" s="70"/>
      <c r="G4" s="70"/>
      <c r="H4" s="70"/>
      <c r="I4" s="70"/>
    </row>
    <row r="6" spans="1:10" ht="42" customHeight="1" x14ac:dyDescent="0.25">
      <c r="A6" s="1" t="s">
        <v>1</v>
      </c>
      <c r="B6" s="1" t="s">
        <v>2</v>
      </c>
      <c r="C6" s="2" t="s">
        <v>16</v>
      </c>
      <c r="D6" s="2" t="s">
        <v>19</v>
      </c>
      <c r="E6" s="2" t="s">
        <v>21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 ht="19.5" customHeight="1" x14ac:dyDescent="0.25">
      <c r="A7" s="4"/>
      <c r="B7" s="4"/>
      <c r="C7" s="5"/>
      <c r="D7" s="5"/>
      <c r="E7" s="5"/>
      <c r="F7" s="6">
        <f>(Table51089111213[[#This Row],[Broj bodova -Mirjana Đurić]]+Table51089111213[[#This Row],[Broj bodova - Igor Vučinoć]]+Table51089111213[[#This Row],[Broj bodova -  Slobodan Vuković]])/3</f>
        <v>0</v>
      </c>
      <c r="G7" s="7"/>
      <c r="H7" s="7"/>
      <c r="I7" s="6" t="e">
        <f>Table51089111213[[#This Row],[Odobreni iznos sredstava (€)]]/Table51089111213[[#This Row],[Traženi iznos sredstava (€)]]*100</f>
        <v>#DIV/0!</v>
      </c>
      <c r="J7" s="3"/>
    </row>
    <row r="8" spans="1:10" x14ac:dyDescent="0.25">
      <c r="A8" s="4"/>
      <c r="B8" s="4"/>
      <c r="C8" s="5"/>
      <c r="D8" s="5"/>
      <c r="E8" s="5"/>
      <c r="F8" s="6">
        <f>(Table51089111213[[#This Row],[Broj bodova -Mirjana Đurić]]+Table51089111213[[#This Row],[Broj bodova - Igor Vučinoć]]+Table51089111213[[#This Row],[Broj bodova -  Slobodan Vuković]])/3</f>
        <v>0</v>
      </c>
      <c r="G8" s="7"/>
      <c r="H8" s="7"/>
      <c r="I8" s="6" t="e">
        <f>Table51089111213[[#This Row],[Odobreni iznos sredstava (€)]]/Table51089111213[[#This Row],[Traženi iznos sredstava (€)]]*100</f>
        <v>#DIV/0!</v>
      </c>
    </row>
    <row r="9" spans="1:10" x14ac:dyDescent="0.25">
      <c r="A9" s="4"/>
      <c r="B9" s="4"/>
      <c r="C9" s="5"/>
      <c r="D9" s="5"/>
      <c r="E9" s="5"/>
      <c r="F9" s="6">
        <f>(Table51089111213[[#This Row],[Broj bodova -Mirjana Đurić]]+Table51089111213[[#This Row],[Broj bodova - Igor Vučinoć]]+Table51089111213[[#This Row],[Broj bodova -  Slobodan Vuković]])/3</f>
        <v>0</v>
      </c>
      <c r="G9" s="7"/>
      <c r="H9" s="7"/>
      <c r="I9" s="6" t="e">
        <f>Table51089111213[[#This Row],[Odobreni iznos sredstava (€)]]/Table51089111213[[#This Row],[Traženi iznos sredstava (€)]]*100</f>
        <v>#DIV/0!</v>
      </c>
    </row>
    <row r="10" spans="1:10" x14ac:dyDescent="0.25">
      <c r="A10" s="4"/>
      <c r="B10" s="4"/>
      <c r="C10" s="5"/>
      <c r="D10" s="5"/>
      <c r="E10" s="5"/>
      <c r="F10" s="6">
        <f>(Table51089111213[[#This Row],[Broj bodova -Mirjana Đurić]]+Table51089111213[[#This Row],[Broj bodova - Igor Vučinoć]]+Table51089111213[[#This Row],[Broj bodova -  Slobodan Vuković]])/3</f>
        <v>0</v>
      </c>
      <c r="G10" s="7"/>
      <c r="H10" s="7"/>
      <c r="I10" s="6" t="e">
        <f>Table51089111213[[#This Row],[Odobreni iznos sredstava (€)]]/Table51089111213[[#This Row],[Traženi iznos sredstava (€)]]*100</f>
        <v>#DIV/0!</v>
      </c>
    </row>
    <row r="11" spans="1:10" x14ac:dyDescent="0.25">
      <c r="A11" s="4"/>
      <c r="B11" s="4"/>
      <c r="C11" s="5"/>
      <c r="D11" s="5"/>
      <c r="E11" s="5"/>
      <c r="F11" s="6">
        <f>(Table51089111213[[#This Row],[Broj bodova -Mirjana Đurić]]+Table51089111213[[#This Row],[Broj bodova - Igor Vučinoć]]+Table51089111213[[#This Row],[Broj bodova -  Slobodan Vuković]])/3</f>
        <v>0</v>
      </c>
      <c r="G11" s="7"/>
      <c r="H11" s="7"/>
      <c r="I11" s="6" t="e">
        <f>Table51089111213[[#This Row],[Odobreni iznos sredstava (€)]]/Table51089111213[[#This Row],[Traženi iznos sredstava (€)]]*100</f>
        <v>#DIV/0!</v>
      </c>
    </row>
    <row r="12" spans="1:10" x14ac:dyDescent="0.25">
      <c r="A12" s="4"/>
      <c r="B12" s="4"/>
      <c r="C12" s="5"/>
      <c r="D12" s="5"/>
      <c r="E12" s="5"/>
      <c r="F12" s="6">
        <f>(Table51089111213[[#This Row],[Broj bodova -Mirjana Đurić]]+Table51089111213[[#This Row],[Broj bodova - Igor Vučinoć]]+Table51089111213[[#This Row],[Broj bodova -  Slobodan Vuković]])/3</f>
        <v>0</v>
      </c>
      <c r="G12" s="7"/>
      <c r="H12" s="7"/>
      <c r="I12" s="6" t="e">
        <f>Table51089111213[[#This Row],[Odobreni iznos sredstava (€)]]/Table51089111213[[#This Row],[Traženi iznos sredstava (€)]]*100</f>
        <v>#DIV/0!</v>
      </c>
    </row>
    <row r="13" spans="1:10" x14ac:dyDescent="0.25">
      <c r="A13" s="4"/>
      <c r="B13" s="4"/>
      <c r="C13" s="5"/>
      <c r="D13" s="5"/>
      <c r="E13" s="5"/>
      <c r="F13" s="6">
        <f>(Table51089111213[[#This Row],[Broj bodova -Mirjana Đurić]]+Table51089111213[[#This Row],[Broj bodova - Igor Vučinoć]]+Table51089111213[[#This Row],[Broj bodova -  Slobodan Vuković]])/3</f>
        <v>0</v>
      </c>
      <c r="G13" s="7"/>
      <c r="H13" s="7"/>
      <c r="I13" s="6" t="e">
        <f>Table51089111213[[#This Row],[Odobreni iznos sredstava (€)]]/Table51089111213[[#This Row],[Traženi iznos sredstava (€)]]*100</f>
        <v>#DIV/0!</v>
      </c>
    </row>
    <row r="14" spans="1:10" x14ac:dyDescent="0.25">
      <c r="A14" s="4"/>
      <c r="B14" s="4"/>
      <c r="C14" s="5"/>
      <c r="D14" s="5"/>
      <c r="E14" s="5"/>
      <c r="F14" s="6">
        <f>(Table51089111213[[#This Row],[Broj bodova -Mirjana Đurić]]+Table51089111213[[#This Row],[Broj bodova - Igor Vučinoć]]+Table51089111213[[#This Row],[Broj bodova -  Slobodan Vuković]])/3</f>
        <v>0</v>
      </c>
      <c r="G14" s="7"/>
      <c r="H14" s="7"/>
      <c r="I14" s="6" t="e">
        <f>Table51089111213[[#This Row],[Odobreni iznos sredstava (€)]]/Table51089111213[[#This Row],[Traženi iznos sredstava (€)]]*100</f>
        <v>#DIV/0!</v>
      </c>
    </row>
    <row r="15" spans="1:10" x14ac:dyDescent="0.25">
      <c r="A15" s="4"/>
      <c r="B15" s="4"/>
      <c r="C15" s="5"/>
      <c r="D15" s="5"/>
      <c r="E15" s="5"/>
      <c r="F15" s="6">
        <f>(Table51089111213[[#This Row],[Broj bodova -Mirjana Đurić]]+Table51089111213[[#This Row],[Broj bodova - Igor Vučinoć]]+Table51089111213[[#This Row],[Broj bodova -  Slobodan Vuković]])/3</f>
        <v>0</v>
      </c>
      <c r="G15" s="7"/>
      <c r="H15" s="7"/>
      <c r="I15" s="6" t="e">
        <f>Table51089111213[[#This Row],[Odobreni iznos sredstava (€)]]/Table51089111213[[#This Row],[Traženi iznos sredstava (€)]]*100</f>
        <v>#DIV/0!</v>
      </c>
    </row>
    <row r="16" spans="1:10" x14ac:dyDescent="0.25">
      <c r="A16" s="4"/>
      <c r="B16" s="4"/>
      <c r="C16" s="5"/>
      <c r="D16" s="5"/>
      <c r="E16" s="5"/>
      <c r="F16" s="6">
        <f>(Table51089111213[[#This Row],[Broj bodova -Mirjana Đurić]]+Table51089111213[[#This Row],[Broj bodova - Igor Vučinoć]]+Table51089111213[[#This Row],[Broj bodova -  Slobodan Vuković]])/3</f>
        <v>0</v>
      </c>
      <c r="G16" s="7"/>
      <c r="H16" s="7"/>
      <c r="I16" s="6" t="e">
        <f>Table51089111213[[#This Row],[Odobreni iznos sredstava (€)]]/Table51089111213[[#This Row],[Traženi iznos sredstava (€)]]*100</f>
        <v>#DIV/0!</v>
      </c>
    </row>
    <row r="17" spans="1:9" x14ac:dyDescent="0.25">
      <c r="A17" s="4"/>
      <c r="B17" s="4"/>
      <c r="C17" s="5"/>
      <c r="D17" s="5"/>
      <c r="E17" s="5"/>
      <c r="F17" s="6">
        <f>(Table51089111213[[#This Row],[Broj bodova -Mirjana Đurić]]+Table51089111213[[#This Row],[Broj bodova - Igor Vučinoć]]+Table51089111213[[#This Row],[Broj bodova -  Slobodan Vuković]])/3</f>
        <v>0</v>
      </c>
      <c r="G17" s="7"/>
      <c r="H17" s="7"/>
      <c r="I17" s="6" t="e">
        <f>Table51089111213[[#This Row],[Odobreni iznos sredstava (€)]]/Table51089111213[[#This Row],[Traženi iznos sredstava (€)]]*100</f>
        <v>#DIV/0!</v>
      </c>
    </row>
    <row r="18" spans="1:9" x14ac:dyDescent="0.25">
      <c r="A18" s="4"/>
      <c r="B18" s="4"/>
      <c r="C18" s="5"/>
      <c r="D18" s="5"/>
      <c r="E18" s="5"/>
      <c r="F18" s="6">
        <f>(Table51089111213[[#This Row],[Broj bodova -Mirjana Đurić]]+Table51089111213[[#This Row],[Broj bodova - Igor Vučinoć]]+Table51089111213[[#This Row],[Broj bodova -  Slobodan Vuković]])/3</f>
        <v>0</v>
      </c>
      <c r="G18" s="7"/>
      <c r="H18" s="7"/>
      <c r="I18" s="6" t="e">
        <f>Table51089111213[[#This Row],[Odobreni iznos sredstava (€)]]/Table51089111213[[#This Row],[Traženi iznos sredstava (€)]]*100</f>
        <v>#DIV/0!</v>
      </c>
    </row>
    <row r="19" spans="1:9" x14ac:dyDescent="0.25">
      <c r="A19" s="4"/>
      <c r="B19" s="4"/>
      <c r="C19" s="5"/>
      <c r="D19" s="5"/>
      <c r="E19" s="5"/>
      <c r="F19" s="6">
        <f>(Table51089111213[[#This Row],[Broj bodova -Mirjana Đurić]]+Table51089111213[[#This Row],[Broj bodova - Igor Vučinoć]]+Table51089111213[[#This Row],[Broj bodova -  Slobodan Vuković]])/3</f>
        <v>0</v>
      </c>
      <c r="G19" s="7"/>
      <c r="H19" s="7"/>
      <c r="I19" s="6" t="e">
        <f>Table51089111213[[#This Row],[Odobreni iznos sredstava (€)]]/Table51089111213[[#This Row],[Traženi iznos sredstava (€)]]*100</f>
        <v>#DIV/0!</v>
      </c>
    </row>
    <row r="20" spans="1:9" x14ac:dyDescent="0.25">
      <c r="A20" s="4"/>
      <c r="B20" s="4"/>
      <c r="C20" s="5"/>
      <c r="D20" s="5"/>
      <c r="E20" s="5"/>
      <c r="F20" s="6">
        <f>(Table51089111213[[#This Row],[Broj bodova -Mirjana Đurić]]+Table51089111213[[#This Row],[Broj bodova - Igor Vučinoć]]+Table51089111213[[#This Row],[Broj bodova -  Slobodan Vuković]])/3</f>
        <v>0</v>
      </c>
      <c r="G20" s="7"/>
      <c r="H20" s="7"/>
      <c r="I20" s="6" t="e">
        <f>Table51089111213[[#This Row],[Odobreni iznos sredstava (€)]]/Table51089111213[[#This Row],[Traženi iznos sredstava (€)]]*100</f>
        <v>#DIV/0!</v>
      </c>
    </row>
    <row r="21" spans="1:9" x14ac:dyDescent="0.25">
      <c r="A21" s="4"/>
      <c r="B21" s="4"/>
      <c r="C21" s="5"/>
      <c r="D21" s="5"/>
      <c r="E21" s="5"/>
      <c r="F21" s="6">
        <f>(Table51089111213[[#This Row],[Broj bodova -Mirjana Đurić]]+Table51089111213[[#This Row],[Broj bodova - Igor Vučinoć]]+Table51089111213[[#This Row],[Broj bodova -  Slobodan Vuković]])/3</f>
        <v>0</v>
      </c>
      <c r="G21" s="7"/>
      <c r="H21" s="7"/>
      <c r="I21" s="6" t="e">
        <f>Table51089111213[[#This Row],[Odobreni iznos sredstava (€)]]/Table51089111213[[#This Row],[Traženi iznos sredstava (€)]]*100</f>
        <v>#DIV/0!</v>
      </c>
    </row>
    <row r="22" spans="1:9" x14ac:dyDescent="0.25">
      <c r="A22" s="4"/>
      <c r="B22" s="4"/>
      <c r="C22" s="5"/>
      <c r="D22" s="5"/>
      <c r="E22" s="5"/>
      <c r="F22" s="6">
        <f>(Table51089111213[[#This Row],[Broj bodova -Mirjana Đurić]]+Table51089111213[[#This Row],[Broj bodova - Igor Vučinoć]]+Table51089111213[[#This Row],[Broj bodova -  Slobodan Vuković]])/3</f>
        <v>0</v>
      </c>
      <c r="G22" s="7"/>
      <c r="H22" s="7"/>
      <c r="I22" s="6" t="e">
        <f>Table51089111213[[#This Row],[Odobreni iznos sredstava (€)]]/Table51089111213[[#This Row],[Traženi iznos sredstava (€)]]*100</f>
        <v>#DIV/0!</v>
      </c>
    </row>
    <row r="23" spans="1:9" x14ac:dyDescent="0.25">
      <c r="A23" s="4"/>
      <c r="B23" s="4"/>
      <c r="C23" s="5"/>
      <c r="D23" s="5"/>
      <c r="E23" s="5"/>
      <c r="F23" s="6">
        <f>(Table51089111213[[#This Row],[Broj bodova -Mirjana Đurić]]+Table51089111213[[#This Row],[Broj bodova - Igor Vučinoć]]+Table51089111213[[#This Row],[Broj bodova -  Slobodan Vuković]])/3</f>
        <v>0</v>
      </c>
      <c r="G23" s="7"/>
      <c r="H23" s="7"/>
      <c r="I23" s="6" t="e">
        <f>Table51089111213[[#This Row],[Odobreni iznos sredstava (€)]]/Table51089111213[[#This Row],[Traženi iznos sredstava (€)]]*100</f>
        <v>#DIV/0!</v>
      </c>
    </row>
    <row r="24" spans="1:9" x14ac:dyDescent="0.25">
      <c r="A24" s="4"/>
      <c r="B24" s="4"/>
      <c r="C24" s="5"/>
      <c r="D24" s="5"/>
      <c r="E24" s="5"/>
      <c r="F24" s="6">
        <f>(Table51089111213[[#This Row],[Broj bodova -Mirjana Đurić]]+Table51089111213[[#This Row],[Broj bodova - Igor Vučinoć]]+Table51089111213[[#This Row],[Broj bodova -  Slobodan Vuković]])/3</f>
        <v>0</v>
      </c>
      <c r="G24" s="7"/>
      <c r="H24" s="7"/>
      <c r="I24" s="6" t="e">
        <f>Table51089111213[[#This Row],[Odobreni iznos sredstava (€)]]/Table51089111213[[#This Row],[Traženi iznos sredstava (€)]]*100</f>
        <v>#DIV/0!</v>
      </c>
    </row>
    <row r="25" spans="1:9" x14ac:dyDescent="0.25">
      <c r="A25" s="4"/>
      <c r="B25" s="4"/>
      <c r="C25" s="5"/>
      <c r="D25" s="5"/>
      <c r="E25" s="5"/>
      <c r="F25" s="6">
        <f>(Table51089111213[[#This Row],[Broj bodova -Mirjana Đurić]]+Table51089111213[[#This Row],[Broj bodova - Igor Vučinoć]]+Table51089111213[[#This Row],[Broj bodova -  Slobodan Vuković]])/3</f>
        <v>0</v>
      </c>
      <c r="G25" s="7"/>
      <c r="H25" s="7"/>
      <c r="I25" s="6" t="e">
        <f>Table51089111213[[#This Row],[Odobreni iznos sredstava (€)]]/Table51089111213[[#This Row],[Traženi iznos sredstava (€)]]*100</f>
        <v>#DIV/0!</v>
      </c>
    </row>
    <row r="26" spans="1:9" x14ac:dyDescent="0.25">
      <c r="A26" s="4"/>
      <c r="B26" s="4"/>
      <c r="C26" s="5"/>
      <c r="D26" s="5"/>
      <c r="E26" s="5"/>
      <c r="F26" s="6">
        <f>(Table51089111213[[#This Row],[Broj bodova -Mirjana Đurić]]+Table51089111213[[#This Row],[Broj bodova - Igor Vučinoć]]+Table51089111213[[#This Row],[Broj bodova -  Slobodan Vuković]])/3</f>
        <v>0</v>
      </c>
      <c r="G26" s="7"/>
      <c r="H26" s="7"/>
      <c r="I26" s="6" t="e">
        <f>Table51089111213[[#This Row],[Odobreni iznos sredstava (€)]]/Table51089111213[[#This Row],[Traženi iznos sredstava (€)]]*100</f>
        <v>#DIV/0!</v>
      </c>
    </row>
    <row r="27" spans="1:9" x14ac:dyDescent="0.25">
      <c r="A27" s="4"/>
      <c r="B27" s="4"/>
      <c r="C27" s="5"/>
      <c r="D27" s="5"/>
      <c r="E27" s="5"/>
      <c r="F27" s="6">
        <f>(Table51089111213[[#This Row],[Broj bodova -Mirjana Đurić]]+Table51089111213[[#This Row],[Broj bodova - Igor Vučinoć]]+Table51089111213[[#This Row],[Broj bodova -  Slobodan Vuković]])/3</f>
        <v>0</v>
      </c>
      <c r="G27" s="7"/>
      <c r="H27" s="7"/>
      <c r="I27" s="6" t="e">
        <f>Table51089111213[[#This Row],[Odobreni iznos sredstava (€)]]/Table51089111213[[#This Row],[Traženi iznos sredstava (€)]]*100</f>
        <v>#DIV/0!</v>
      </c>
    </row>
    <row r="28" spans="1:9" x14ac:dyDescent="0.25">
      <c r="A28" s="4"/>
      <c r="B28" s="4"/>
      <c r="C28" s="5"/>
      <c r="D28" s="5"/>
      <c r="E28" s="5"/>
      <c r="F28" s="6">
        <f>(Table51089111213[[#This Row],[Broj bodova -Mirjana Đurić]]+Table51089111213[[#This Row],[Broj bodova - Igor Vučinoć]]+Table51089111213[[#This Row],[Broj bodova -  Slobodan Vuković]])/3</f>
        <v>0</v>
      </c>
      <c r="G28" s="7"/>
      <c r="H28" s="7"/>
      <c r="I28" s="6" t="e">
        <f>Table51089111213[[#This Row],[Odobreni iznos sredstava (€)]]/Table51089111213[[#This Row],[Traženi iznos sredstava (€)]]*100</f>
        <v>#DIV/0!</v>
      </c>
    </row>
    <row r="29" spans="1:9" x14ac:dyDescent="0.25">
      <c r="A29" s="4"/>
      <c r="B29" s="4"/>
      <c r="C29" s="5"/>
      <c r="D29" s="5"/>
      <c r="E29" s="5"/>
      <c r="F29" s="6">
        <f>(Table51089111213[[#This Row],[Broj bodova -Mirjana Đurić]]+Table51089111213[[#This Row],[Broj bodova - Igor Vučinoć]]+Table51089111213[[#This Row],[Broj bodova -  Slobodan Vuković]])/3</f>
        <v>0</v>
      </c>
      <c r="G29" s="7"/>
      <c r="H29" s="7"/>
      <c r="I29" s="6" t="e">
        <f>Table51089111213[[#This Row],[Odobreni iznos sredstava (€)]]/Table51089111213[[#This Row],[Traženi iznos sredstava (€)]]*100</f>
        <v>#DIV/0!</v>
      </c>
    </row>
    <row r="30" spans="1:9" x14ac:dyDescent="0.25">
      <c r="A30" s="4"/>
      <c r="B30" s="4"/>
      <c r="C30" s="5"/>
      <c r="D30" s="5"/>
      <c r="E30" s="5"/>
      <c r="F30" s="6">
        <f>(Table51089111213[[#This Row],[Broj bodova -Mirjana Đurić]]+Table51089111213[[#This Row],[Broj bodova - Igor Vučinoć]]+Table51089111213[[#This Row],[Broj bodova -  Slobodan Vuković]])/3</f>
        <v>0</v>
      </c>
      <c r="G30" s="7"/>
      <c r="H30" s="7"/>
      <c r="I30" s="6" t="e">
        <f>Table51089111213[[#This Row],[Odobreni iznos sredstava (€)]]/Table51089111213[[#This Row],[Traženi iznos sredstava (€)]]*100</f>
        <v>#DIV/0!</v>
      </c>
    </row>
    <row r="31" spans="1:9" x14ac:dyDescent="0.25">
      <c r="A31" s="4"/>
      <c r="B31" s="4"/>
      <c r="C31" s="5"/>
      <c r="D31" s="5"/>
      <c r="E31" s="5"/>
      <c r="F31" s="6">
        <f>(Table51089111213[[#This Row],[Broj bodova -Mirjana Đurić]]+Table51089111213[[#This Row],[Broj bodova - Igor Vučinoć]]+Table51089111213[[#This Row],[Broj bodova -  Slobodan Vuković]])/3</f>
        <v>0</v>
      </c>
      <c r="G31" s="7"/>
      <c r="H31" s="7"/>
      <c r="I31" s="6" t="e">
        <f>Table51089111213[[#This Row],[Odobreni iznos sredstava (€)]]/Table51089111213[[#This Row],[Traženi iznos sredstava (€)]]*100</f>
        <v>#DIV/0!</v>
      </c>
    </row>
    <row r="32" spans="1:9" x14ac:dyDescent="0.25">
      <c r="A32" s="4"/>
      <c r="B32" s="4"/>
      <c r="C32" s="5"/>
      <c r="D32" s="5"/>
      <c r="E32" s="5"/>
      <c r="F32" s="6">
        <f>(Table51089111213[[#This Row],[Broj bodova -Mirjana Đurić]]+Table51089111213[[#This Row],[Broj bodova - Igor Vučinoć]]+Table51089111213[[#This Row],[Broj bodova -  Slobodan Vuković]])/3</f>
        <v>0</v>
      </c>
      <c r="G32" s="7"/>
      <c r="H32" s="7"/>
      <c r="I32" s="6" t="e">
        <f>Table51089111213[[#This Row],[Odobreni iznos sredstava (€)]]/Table51089111213[[#This Row],[Traženi iznos sredstava (€)]]*100</f>
        <v>#DIV/0!</v>
      </c>
    </row>
    <row r="33" spans="1:9" x14ac:dyDescent="0.25">
      <c r="A33" s="4"/>
      <c r="B33" s="4"/>
      <c r="C33" s="5"/>
      <c r="D33" s="5"/>
      <c r="E33" s="5"/>
      <c r="F33" s="6">
        <f>(Table51089111213[[#This Row],[Broj bodova -Mirjana Đurić]]+Table51089111213[[#This Row],[Broj bodova - Igor Vučinoć]]+Table51089111213[[#This Row],[Broj bodova -  Slobodan Vuković]])/3</f>
        <v>0</v>
      </c>
      <c r="G33" s="7"/>
      <c r="H33" s="7"/>
      <c r="I33" s="6" t="e">
        <f>Table51089111213[[#This Row],[Odobreni iznos sredstava (€)]]/Table51089111213[[#This Row],[Traženi iznos sredstava (€)]]*100</f>
        <v>#DIV/0!</v>
      </c>
    </row>
    <row r="34" spans="1:9" x14ac:dyDescent="0.25">
      <c r="A34" s="4"/>
      <c r="B34" s="4"/>
      <c r="C34" s="5"/>
      <c r="D34" s="5"/>
      <c r="E34" s="5"/>
      <c r="F34" s="6">
        <f>(Table51089111213[[#This Row],[Broj bodova -Mirjana Đurić]]+Table51089111213[[#This Row],[Broj bodova - Igor Vučinoć]]+Table51089111213[[#This Row],[Broj bodova -  Slobodan Vuković]])/3</f>
        <v>0</v>
      </c>
      <c r="G34" s="7"/>
      <c r="H34" s="7"/>
      <c r="I34" s="6" t="e">
        <f>Table51089111213[[#This Row],[Odobreni iznos sredstava (€)]]/Table51089111213[[#This Row],[Traženi iznos sredstava (€)]]*100</f>
        <v>#DIV/0!</v>
      </c>
    </row>
    <row r="35" spans="1:9" x14ac:dyDescent="0.25">
      <c r="A35" s="4"/>
      <c r="B35" s="4"/>
      <c r="C35" s="5"/>
      <c r="D35" s="5"/>
      <c r="E35" s="5"/>
      <c r="F35" s="6">
        <f>(Table51089111213[[#This Row],[Broj bodova -Mirjana Đurić]]+Table51089111213[[#This Row],[Broj bodova - Igor Vučinoć]]+Table51089111213[[#This Row],[Broj bodova -  Slobodan Vuković]])/3</f>
        <v>0</v>
      </c>
      <c r="G35" s="7"/>
      <c r="H35" s="7"/>
      <c r="I35" s="6" t="e">
        <f>Table51089111213[[#This Row],[Odobreni iznos sredstava (€)]]/Table51089111213[[#This Row],[Traženi iznos sredstava (€)]]*100</f>
        <v>#DIV/0!</v>
      </c>
    </row>
    <row r="36" spans="1:9" x14ac:dyDescent="0.25">
      <c r="A36" s="4"/>
      <c r="B36" s="4"/>
      <c r="C36" s="5"/>
      <c r="D36" s="5"/>
      <c r="E36" s="5"/>
      <c r="F36" s="6">
        <f>(Table51089111213[[#This Row],[Broj bodova -Mirjana Đurić]]+Table51089111213[[#This Row],[Broj bodova - Igor Vučinoć]]+Table51089111213[[#This Row],[Broj bodova -  Slobodan Vuković]])/3</f>
        <v>0</v>
      </c>
      <c r="G36" s="7"/>
      <c r="H36" s="7"/>
      <c r="I36" s="6" t="e">
        <f>Table51089111213[[#This Row],[Odobreni iznos sredstava (€)]]/Table51089111213[[#This Row],[Traženi iznos sredstava (€)]]*100</f>
        <v>#DIV/0!</v>
      </c>
    </row>
    <row r="37" spans="1:9" x14ac:dyDescent="0.25">
      <c r="A37" s="4"/>
      <c r="B37" s="4"/>
      <c r="C37" s="5"/>
      <c r="D37" s="5"/>
      <c r="E37" s="5"/>
      <c r="F37" s="6">
        <f>(Table51089111213[[#This Row],[Broj bodova -Mirjana Đurić]]+Table51089111213[[#This Row],[Broj bodova - Igor Vučinoć]]+Table51089111213[[#This Row],[Broj bodova -  Slobodan Vuković]])/3</f>
        <v>0</v>
      </c>
      <c r="G37" s="7"/>
      <c r="H37" s="7"/>
      <c r="I37" s="6" t="e">
        <f>Table51089111213[[#This Row],[Odobreni iznos sredstava (€)]]/Table51089111213[[#This Row],[Traženi iznos sredstava (€)]]*100</f>
        <v>#DIV/0!</v>
      </c>
    </row>
    <row r="38" spans="1:9" x14ac:dyDescent="0.25">
      <c r="A38" s="4"/>
      <c r="B38" s="4"/>
      <c r="C38" s="5"/>
      <c r="D38" s="5"/>
      <c r="E38" s="5"/>
      <c r="F38" s="6">
        <f>(Table51089111213[[#This Row],[Broj bodova -Mirjana Đurić]]+Table51089111213[[#This Row],[Broj bodova - Igor Vučinoć]]+Table51089111213[[#This Row],[Broj bodova -  Slobodan Vuković]])/3</f>
        <v>0</v>
      </c>
      <c r="G38" s="7"/>
      <c r="H38" s="7"/>
      <c r="I38" s="6" t="e">
        <f>Table51089111213[[#This Row],[Odobreni iznos sredstava (€)]]/Table51089111213[[#This Row],[Traženi iznos sredstava (€)]]*100</f>
        <v>#DIV/0!</v>
      </c>
    </row>
    <row r="39" spans="1:9" x14ac:dyDescent="0.25">
      <c r="A39" s="4"/>
      <c r="B39" s="4"/>
      <c r="C39" s="5"/>
      <c r="D39" s="5"/>
      <c r="E39" s="5"/>
      <c r="F39" s="6">
        <f>(Table51089111213[[#This Row],[Broj bodova -Mirjana Đurić]]+Table51089111213[[#This Row],[Broj bodova - Igor Vučinoć]]+Table51089111213[[#This Row],[Broj bodova -  Slobodan Vuković]])/3</f>
        <v>0</v>
      </c>
      <c r="G39" s="7"/>
      <c r="H39" s="7"/>
      <c r="I39" s="6" t="e">
        <f>Table51089111213[[#This Row],[Odobreni iznos sredstava (€)]]/Table51089111213[[#This Row],[Traženi iznos sredstava (€)]]*100</f>
        <v>#DIV/0!</v>
      </c>
    </row>
    <row r="40" spans="1:9" x14ac:dyDescent="0.25">
      <c r="A40" s="4"/>
      <c r="B40" s="4"/>
      <c r="C40" s="5"/>
      <c r="D40" s="5"/>
      <c r="E40" s="5"/>
      <c r="F40" s="6">
        <f>(Table51089111213[[#This Row],[Broj bodova -Mirjana Đurić]]+Table51089111213[[#This Row],[Broj bodova - Igor Vučinoć]]+Table51089111213[[#This Row],[Broj bodova -  Slobodan Vuković]])/3</f>
        <v>0</v>
      </c>
      <c r="G40" s="7"/>
      <c r="H40" s="7"/>
      <c r="I40" s="6" t="e">
        <f>Table51089111213[[#This Row],[Odobreni iznos sredstava (€)]]/Table51089111213[[#This Row],[Traženi iznos sredstava (€)]]*100</f>
        <v>#DIV/0!</v>
      </c>
    </row>
    <row r="41" spans="1:9" x14ac:dyDescent="0.25">
      <c r="A41" s="4"/>
      <c r="B41" s="4"/>
      <c r="C41" s="5"/>
      <c r="D41" s="5"/>
      <c r="E41" s="5"/>
      <c r="F41" s="6">
        <f>(Table51089111213[[#This Row],[Broj bodova -Mirjana Đurić]]+Table51089111213[[#This Row],[Broj bodova - Igor Vučinoć]]+Table51089111213[[#This Row],[Broj bodova -  Slobodan Vuković]])/3</f>
        <v>0</v>
      </c>
      <c r="G41" s="7"/>
      <c r="H41" s="7"/>
      <c r="I41" s="6" t="e">
        <f>Table51089111213[[#This Row],[Odobreni iznos sredstava (€)]]/Table51089111213[[#This Row],[Traženi iznos sredstava (€)]]*100</f>
        <v>#DIV/0!</v>
      </c>
    </row>
    <row r="42" spans="1:9" x14ac:dyDescent="0.25">
      <c r="A42" s="4"/>
      <c r="B42" s="4"/>
      <c r="C42" s="5"/>
      <c r="D42" s="5"/>
      <c r="E42" s="5"/>
      <c r="F42" s="6">
        <f>(Table51089111213[[#This Row],[Broj bodova -Mirjana Đurić]]+Table51089111213[[#This Row],[Broj bodova - Igor Vučinoć]]+Table51089111213[[#This Row],[Broj bodova -  Slobodan Vuković]])/3</f>
        <v>0</v>
      </c>
      <c r="G42" s="7"/>
      <c r="H42" s="7"/>
      <c r="I42" s="6" t="e">
        <f>Table51089111213[[#This Row],[Odobreni iznos sredstava (€)]]/Table51089111213[[#This Row],[Traženi iznos sredstava (€)]]*100</f>
        <v>#DIV/0!</v>
      </c>
    </row>
    <row r="43" spans="1:9" x14ac:dyDescent="0.25">
      <c r="A43" s="4"/>
      <c r="B43" s="4"/>
      <c r="C43" s="5"/>
      <c r="D43" s="5"/>
      <c r="E43" s="5"/>
      <c r="F43" s="6">
        <f>(Table51089111213[[#This Row],[Broj bodova -Mirjana Đurić]]+Table51089111213[[#This Row],[Broj bodova - Igor Vučinoć]]+Table51089111213[[#This Row],[Broj bodova -  Slobodan Vuković]])/3</f>
        <v>0</v>
      </c>
      <c r="G43" s="7"/>
      <c r="H43" s="7"/>
      <c r="I43" s="6" t="e">
        <f>Table51089111213[[#This Row],[Odobreni iznos sredstava (€)]]/Table51089111213[[#This Row],[Traženi iznos sredstava (€)]]*100</f>
        <v>#DIV/0!</v>
      </c>
    </row>
    <row r="44" spans="1:9" x14ac:dyDescent="0.25">
      <c r="A44" s="4"/>
      <c r="B44" s="4"/>
      <c r="C44" s="5"/>
      <c r="D44" s="5"/>
      <c r="E44" s="5"/>
      <c r="F44" s="6">
        <f>(Table51089111213[[#This Row],[Broj bodova -Mirjana Đurić]]+Table51089111213[[#This Row],[Broj bodova - Igor Vučinoć]]+Table51089111213[[#This Row],[Broj bodova -  Slobodan Vuković]])/3</f>
        <v>0</v>
      </c>
      <c r="G44" s="7"/>
      <c r="H44" s="7"/>
      <c r="I44" s="6" t="e">
        <f>Table51089111213[[#This Row],[Odobreni iznos sredstava (€)]]/Table51089111213[[#This Row],[Traženi iznos sredstava (€)]]*100</f>
        <v>#DIV/0!</v>
      </c>
    </row>
    <row r="45" spans="1:9" x14ac:dyDescent="0.25">
      <c r="A45" s="4"/>
      <c r="B45" s="4"/>
      <c r="C45" s="5"/>
      <c r="D45" s="5"/>
      <c r="E45" s="5"/>
      <c r="F45" s="6">
        <f>(Table51089111213[[#This Row],[Broj bodova -Mirjana Đurić]]+Table51089111213[[#This Row],[Broj bodova - Igor Vučinoć]]+Table51089111213[[#This Row],[Broj bodova -  Slobodan Vuković]])/3</f>
        <v>0</v>
      </c>
      <c r="G45" s="7"/>
      <c r="H45" s="7"/>
      <c r="I45" s="6" t="e">
        <f>Table51089111213[[#This Row],[Odobreni iznos sredstava (€)]]/Table51089111213[[#This Row],[Traženi iznos sredstava (€)]]*100</f>
        <v>#DIV/0!</v>
      </c>
    </row>
    <row r="46" spans="1:9" x14ac:dyDescent="0.25">
      <c r="A46" s="4"/>
      <c r="B46" s="4"/>
      <c r="C46" s="5"/>
      <c r="D46" s="5"/>
      <c r="E46" s="5"/>
      <c r="F46" s="6">
        <f>(Table51089111213[[#This Row],[Broj bodova -Mirjana Đurić]]+Table51089111213[[#This Row],[Broj bodova - Igor Vučinoć]]+Table51089111213[[#This Row],[Broj bodova -  Slobodan Vuković]])/3</f>
        <v>0</v>
      </c>
      <c r="G46" s="7"/>
      <c r="H46" s="7"/>
      <c r="I46" s="6" t="e">
        <f>Table51089111213[[#This Row],[Odobreni iznos sredstava (€)]]/Table51089111213[[#This Row],[Traženi iznos sredstava (€)]]*100</f>
        <v>#DIV/0!</v>
      </c>
    </row>
    <row r="47" spans="1:9" x14ac:dyDescent="0.25">
      <c r="A47" s="4"/>
      <c r="B47" s="4"/>
      <c r="C47" s="5"/>
      <c r="D47" s="5"/>
      <c r="E47" s="5"/>
      <c r="F47" s="6">
        <f>(Table51089111213[[#This Row],[Broj bodova -Mirjana Đurić]]+Table51089111213[[#This Row],[Broj bodova - Igor Vučinoć]]+Table51089111213[[#This Row],[Broj bodova -  Slobodan Vuković]])/3</f>
        <v>0</v>
      </c>
      <c r="G47" s="7"/>
      <c r="H47" s="7"/>
      <c r="I47" s="6" t="e">
        <f>Table51089111213[[#This Row],[Odobreni iznos sredstava (€)]]/Table51089111213[[#This Row],[Traženi iznos sredstava (€)]]*100</f>
        <v>#DIV/0!</v>
      </c>
    </row>
    <row r="48" spans="1:9" x14ac:dyDescent="0.25">
      <c r="A48" s="4"/>
      <c r="B48" s="4"/>
      <c r="C48" s="5"/>
      <c r="D48" s="5"/>
      <c r="E48" s="5"/>
      <c r="F48" s="6">
        <f>(Table51089111213[[#This Row],[Broj bodova -Mirjana Đurić]]+Table51089111213[[#This Row],[Broj bodova - Igor Vučinoć]]+Table51089111213[[#This Row],[Broj bodova -  Slobodan Vuković]])/3</f>
        <v>0</v>
      </c>
      <c r="G48" s="7"/>
      <c r="H48" s="7"/>
      <c r="I48" s="6" t="e">
        <f>Table51089111213[[#This Row],[Odobreni iznos sredstava (€)]]/Table51089111213[[#This Row],[Traženi iznos sredstava (€)]]*100</f>
        <v>#DIV/0!</v>
      </c>
    </row>
    <row r="49" spans="1:9" x14ac:dyDescent="0.25">
      <c r="A49" s="4"/>
      <c r="B49" s="4"/>
      <c r="C49" s="5"/>
      <c r="D49" s="5"/>
      <c r="E49" s="5"/>
      <c r="F49" s="6">
        <f>(Table51089111213[[#This Row],[Broj bodova -Mirjana Đurić]]+Table51089111213[[#This Row],[Broj bodova - Igor Vučinoć]]+Table51089111213[[#This Row],[Broj bodova -  Slobodan Vuković]])/3</f>
        <v>0</v>
      </c>
      <c r="G49" s="7"/>
      <c r="H49" s="7"/>
      <c r="I49" s="6" t="e">
        <f>Table51089111213[[#This Row],[Odobreni iznos sredstava (€)]]/Table51089111213[[#This Row],[Traženi iznos sredstava (€)]]*100</f>
        <v>#DIV/0!</v>
      </c>
    </row>
    <row r="50" spans="1:9" x14ac:dyDescent="0.25">
      <c r="A50" s="4"/>
      <c r="B50" s="4"/>
      <c r="C50" s="5"/>
      <c r="D50" s="5"/>
      <c r="E50" s="5"/>
      <c r="F50" s="6">
        <f>(Table51089111213[[#This Row],[Broj bodova -Mirjana Đurić]]+Table51089111213[[#This Row],[Broj bodova - Igor Vučinoć]]+Table51089111213[[#This Row],[Broj bodova -  Slobodan Vuković]])/3</f>
        <v>0</v>
      </c>
      <c r="G50" s="7"/>
      <c r="H50" s="7"/>
      <c r="I50" s="6" t="e">
        <f>Table51089111213[[#This Row],[Odobreni iznos sredstava (€)]]/Table51089111213[[#This Row],[Traženi iznos sredstava (€)]]*100</f>
        <v>#DIV/0!</v>
      </c>
    </row>
    <row r="51" spans="1:9" x14ac:dyDescent="0.25">
      <c r="A51" s="4"/>
      <c r="B51" s="4"/>
      <c r="C51" s="5"/>
      <c r="D51" s="5"/>
      <c r="E51" s="5"/>
      <c r="F51" s="6">
        <f>(Table51089111213[[#This Row],[Broj bodova -Mirjana Đurić]]+Table51089111213[[#This Row],[Broj bodova - Igor Vučinoć]]+Table51089111213[[#This Row],[Broj bodova -  Slobodan Vuković]])/3</f>
        <v>0</v>
      </c>
      <c r="G51" s="7"/>
      <c r="H51" s="7"/>
      <c r="I51" s="6" t="e">
        <f>Table51089111213[[#This Row],[Odobreni iznos sredstava (€)]]/Table51089111213[[#This Row],[Traženi iznos sredstava (€)]]*100</f>
        <v>#DIV/0!</v>
      </c>
    </row>
    <row r="52" spans="1:9" x14ac:dyDescent="0.25">
      <c r="A52" s="4"/>
      <c r="B52" s="4"/>
      <c r="C52" s="5"/>
      <c r="D52" s="5"/>
      <c r="E52" s="5"/>
      <c r="F52" s="6">
        <f>(Table51089111213[[#This Row],[Broj bodova -Mirjana Đurić]]+Table51089111213[[#This Row],[Broj bodova - Igor Vučinoć]]+Table51089111213[[#This Row],[Broj bodova -  Slobodan Vuković]])/3</f>
        <v>0</v>
      </c>
      <c r="G52" s="7"/>
      <c r="H52" s="7"/>
      <c r="I52" s="6" t="e">
        <f>Table51089111213[[#This Row],[Odobreni iznos sredstava (€)]]/Table51089111213[[#This Row],[Traženi iznos sredstava (€)]]*100</f>
        <v>#DIV/0!</v>
      </c>
    </row>
    <row r="53" spans="1:9" x14ac:dyDescent="0.25">
      <c r="A53" s="4"/>
      <c r="B53" s="4"/>
      <c r="C53" s="5"/>
      <c r="D53" s="5"/>
      <c r="E53" s="5"/>
      <c r="F53" s="6">
        <f>(Table51089111213[[#This Row],[Broj bodova -Mirjana Đurić]]+Table51089111213[[#This Row],[Broj bodova - Igor Vučinoć]]+Table51089111213[[#This Row],[Broj bodova -  Slobodan Vuković]])/3</f>
        <v>0</v>
      </c>
      <c r="G53" s="7"/>
      <c r="H53" s="7"/>
      <c r="I53" s="6" t="e">
        <f>Table51089111213[[#This Row],[Odobreni iznos sredstava (€)]]/Table51089111213[[#This Row],[Traženi iznos sredstava (€)]]*100</f>
        <v>#DIV/0!</v>
      </c>
    </row>
    <row r="54" spans="1:9" x14ac:dyDescent="0.25">
      <c r="A54" s="4"/>
      <c r="B54" s="4"/>
      <c r="C54" s="5"/>
      <c r="D54" s="5"/>
      <c r="E54" s="5"/>
      <c r="F54" s="6">
        <f>(Table51089111213[[#This Row],[Broj bodova -Mirjana Đurić]]+Table51089111213[[#This Row],[Broj bodova - Igor Vučinoć]]+Table51089111213[[#This Row],[Broj bodova -  Slobodan Vuković]])/3</f>
        <v>0</v>
      </c>
      <c r="G54" s="7"/>
      <c r="H54" s="7"/>
      <c r="I54" s="6" t="e">
        <f>Table51089111213[[#This Row],[Odobreni iznos sredstava (€)]]/Table51089111213[[#This Row],[Traženi iznos sredstava (€)]]*100</f>
        <v>#DIV/0!</v>
      </c>
    </row>
    <row r="55" spans="1:9" x14ac:dyDescent="0.25">
      <c r="A55" s="4"/>
      <c r="B55" s="4"/>
      <c r="C55" s="5"/>
      <c r="D55" s="5"/>
      <c r="E55" s="5"/>
      <c r="F55" s="6">
        <f>(Table51089111213[[#This Row],[Broj bodova -Mirjana Đurić]]+Table51089111213[[#This Row],[Broj bodova - Igor Vučinoć]]+Table51089111213[[#This Row],[Broj bodova -  Slobodan Vuković]])/3</f>
        <v>0</v>
      </c>
      <c r="G55" s="7"/>
      <c r="H55" s="7"/>
      <c r="I55" s="6" t="e">
        <f>Table51089111213[[#This Row],[Odobreni iznos sredstava (€)]]/Table51089111213[[#This Row],[Traženi iznos sredstava (€)]]*100</f>
        <v>#DIV/0!</v>
      </c>
    </row>
    <row r="56" spans="1:9" x14ac:dyDescent="0.25">
      <c r="A56" s="4"/>
      <c r="B56" s="4"/>
      <c r="C56" s="5"/>
      <c r="D56" s="5"/>
      <c r="E56" s="5"/>
      <c r="F56" s="6">
        <f>(Table51089111213[[#This Row],[Broj bodova -Mirjana Đurić]]+Table51089111213[[#This Row],[Broj bodova - Igor Vučinoć]]+Table51089111213[[#This Row],[Broj bodova -  Slobodan Vuković]])/3</f>
        <v>0</v>
      </c>
      <c r="G56" s="7"/>
      <c r="H56" s="7"/>
      <c r="I56" s="6" t="e">
        <f>Table51089111213[[#This Row],[Odobreni iznos sredstava (€)]]/Table51089111213[[#This Row],[Traženi iznos sredstava (€)]]*100</f>
        <v>#DIV/0!</v>
      </c>
    </row>
    <row r="57" spans="1:9" x14ac:dyDescent="0.25">
      <c r="A57" s="4"/>
      <c r="B57" s="4"/>
      <c r="C57" s="5"/>
      <c r="D57" s="5"/>
      <c r="E57" s="5"/>
      <c r="F57" s="6">
        <f>(Table51089111213[[#This Row],[Broj bodova -Mirjana Đurić]]+Table51089111213[[#This Row],[Broj bodova - Igor Vučinoć]]+Table51089111213[[#This Row],[Broj bodova -  Slobodan Vuković]])/3</f>
        <v>0</v>
      </c>
      <c r="G57" s="7"/>
      <c r="H57" s="7"/>
      <c r="I57" s="6" t="e">
        <f>Table51089111213[[#This Row],[Odobreni iznos sredstava (€)]]/Table51089111213[[#This Row],[Traženi iznos sredstava (€)]]*100</f>
        <v>#DIV/0!</v>
      </c>
    </row>
    <row r="58" spans="1:9" x14ac:dyDescent="0.25">
      <c r="A58" s="4"/>
      <c r="B58" s="4"/>
      <c r="C58" s="5"/>
      <c r="D58" s="5"/>
      <c r="E58" s="5"/>
      <c r="F58" s="6">
        <f>(Table51089111213[[#This Row],[Broj bodova -Mirjana Đurić]]+Table51089111213[[#This Row],[Broj bodova - Igor Vučinoć]]+Table51089111213[[#This Row],[Broj bodova -  Slobodan Vuković]])/3</f>
        <v>0</v>
      </c>
      <c r="G58" s="7"/>
      <c r="H58" s="7"/>
      <c r="I58" s="6" t="e">
        <f>Table51089111213[[#This Row],[Odobreni iznos sredstava (€)]]/Table51089111213[[#This Row],[Traženi iznos sredstava (€)]]*100</f>
        <v>#DIV/0!</v>
      </c>
    </row>
    <row r="59" spans="1:9" x14ac:dyDescent="0.25">
      <c r="A59" s="4"/>
      <c r="B59" s="4"/>
      <c r="C59" s="5"/>
      <c r="D59" s="5"/>
      <c r="E59" s="5"/>
      <c r="F59" s="6">
        <f>(Table51089111213[[#This Row],[Broj bodova -Mirjana Đurić]]+Table51089111213[[#This Row],[Broj bodova - Igor Vučinoć]]+Table51089111213[[#This Row],[Broj bodova -  Slobodan Vuković]])/3</f>
        <v>0</v>
      </c>
      <c r="G59" s="7"/>
      <c r="H59" s="7"/>
      <c r="I59" s="6" t="e">
        <f>Table51089111213[[#This Row],[Odobreni iznos sredstava (€)]]/Table51089111213[[#This Row],[Traženi iznos sredstava (€)]]*100</f>
        <v>#DIV/0!</v>
      </c>
    </row>
    <row r="60" spans="1:9" x14ac:dyDescent="0.25">
      <c r="A60" s="4"/>
      <c r="B60" s="4"/>
      <c r="C60" s="5"/>
      <c r="D60" s="5"/>
      <c r="E60" s="5"/>
      <c r="F60" s="6">
        <f>(Table51089111213[[#This Row],[Broj bodova -Mirjana Đurić]]+Table51089111213[[#This Row],[Broj bodova - Igor Vučinoć]]+Table51089111213[[#This Row],[Broj bodova -  Slobodan Vuković]])/3</f>
        <v>0</v>
      </c>
      <c r="G60" s="7"/>
      <c r="H60" s="7"/>
      <c r="I60" s="6" t="e">
        <f>Table51089111213[[#This Row],[Odobreni iznos sredstava (€)]]/Table51089111213[[#This Row],[Traženi iznos sredstava (€)]]*100</f>
        <v>#DIV/0!</v>
      </c>
    </row>
    <row r="61" spans="1:9" x14ac:dyDescent="0.25">
      <c r="A61" s="4"/>
      <c r="B61" s="4"/>
      <c r="C61" s="5"/>
      <c r="D61" s="5"/>
      <c r="E61" s="5"/>
      <c r="F61" s="6">
        <f>(Table51089111213[[#This Row],[Broj bodova -Mirjana Đurić]]+Table51089111213[[#This Row],[Broj bodova - Igor Vučinoć]]+Table51089111213[[#This Row],[Broj bodova -  Slobodan Vuković]])/3</f>
        <v>0</v>
      </c>
      <c r="G61" s="7"/>
      <c r="H61" s="7"/>
      <c r="I61" s="6" t="e">
        <f>Table51089111213[[#This Row],[Odobreni iznos sredstava (€)]]/Table51089111213[[#This Row],[Traženi iznos sredstava (€)]]*100</f>
        <v>#DIV/0!</v>
      </c>
    </row>
    <row r="62" spans="1:9" x14ac:dyDescent="0.25">
      <c r="A62" s="4"/>
      <c r="B62" s="4"/>
      <c r="C62" s="5"/>
      <c r="D62" s="5"/>
      <c r="E62" s="5"/>
      <c r="F62" s="6">
        <f>(Table51089111213[[#This Row],[Broj bodova -Mirjana Đurić]]+Table51089111213[[#This Row],[Broj bodova - Igor Vučinoć]]+Table51089111213[[#This Row],[Broj bodova -  Slobodan Vuković]])/3</f>
        <v>0</v>
      </c>
      <c r="G62" s="7"/>
      <c r="H62" s="7"/>
      <c r="I62" s="6" t="e">
        <f>Table51089111213[[#This Row],[Odobreni iznos sredstava (€)]]/Table51089111213[[#This Row],[Traženi iznos sredstava (€)]]*100</f>
        <v>#DIV/0!</v>
      </c>
    </row>
    <row r="63" spans="1:9" x14ac:dyDescent="0.25">
      <c r="A63" s="4"/>
      <c r="B63" s="4"/>
      <c r="C63" s="5"/>
      <c r="D63" s="5"/>
      <c r="E63" s="5"/>
      <c r="F63" s="6">
        <f>(Table51089111213[[#This Row],[Broj bodova -Mirjana Đurić]]+Table51089111213[[#This Row],[Broj bodova - Igor Vučinoć]]+Table51089111213[[#This Row],[Broj bodova -  Slobodan Vuković]])/3</f>
        <v>0</v>
      </c>
      <c r="G63" s="7"/>
      <c r="H63" s="7"/>
      <c r="I63" s="6" t="e">
        <f>Table51089111213[[#This Row],[Odobreni iznos sredstava (€)]]/Table51089111213[[#This Row],[Traženi iznos sredstava (€)]]*100</f>
        <v>#DIV/0!</v>
      </c>
    </row>
  </sheetData>
  <mergeCells count="3">
    <mergeCell ref="A1:I1"/>
    <mergeCell ref="A3:I3"/>
    <mergeCell ref="A4:I4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NVO A</vt:lpstr>
      <vt:lpstr>NVO B</vt:lpstr>
      <vt:lpstr>NPO i JU A</vt:lpstr>
      <vt:lpstr>NPO i JU B</vt:lpstr>
      <vt:lpstr>MEDIJI A</vt:lpstr>
      <vt:lpstr>MEDIJI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2016-07-12T11:21:38Z</dcterms:modified>
</cp:coreProperties>
</file>